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2"/>
  </bookViews>
  <sheets>
    <sheet name="26.01.2018 " sheetId="1" state="hidden" r:id="rId1"/>
    <sheet name="10.06.2021 (2)" sheetId="2" r:id="rId2"/>
    <sheet name="10.06.2021" sheetId="3" r:id="rId3"/>
  </sheets>
  <definedNames>
    <definedName name="_xlnm.Print_Area" localSheetId="2">'10.06.2021'!$A$1:$E$307</definedName>
    <definedName name="_xlnm.Print_Area" localSheetId="1">'10.06.2021 (2)'!$A$1:$E$307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<sst xmlns="http://schemas.openxmlformats.org/spreadsheetml/2006/main" count="513" uniqueCount="139">
  <si>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</si>
  <si>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</si>
  <si>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</si>
  <si>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</si>
  <si>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</si>
  <si>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</si>
  <si>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</si>
  <si>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</si>
  <si>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</si>
  <si>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</si>
  <si>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</si>
  <si>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</si>
  <si>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</si>
  <si>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</si>
  <si>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</si>
  <si>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</si>
  <si>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</si>
  <si>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</si>
  <si>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</si>
  <si>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</si>
  <si>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</si>
  <si>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</si>
  <si>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</si>
  <si>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</si>
  <si>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</si>
  <si>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</si>
  <si>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</si>
  <si>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</si>
  <si>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</si>
  <si>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</si>
  <si>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</si>
  <si>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</si>
  <si>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</si>
  <si>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</si>
  <si>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</si>
  <si>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</si>
  <si>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</si>
  <si>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</si>
  <si>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</si>
  <si>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</si>
  <si>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</si>
  <si>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</si>
  <si>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</si>
  <si>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</si>
  <si>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</si>
  <si>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</si>
  <si>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</si>
  <si>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</si>
  <si>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</si>
  <si>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</si>
  <si>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</si>
  <si>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</si>
  <si>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</si>
  <si>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</si>
  <si>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</si>
  <si>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</si>
  <si>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</si>
  <si>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</si>
  <si>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</si>
  <si>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</si>
  <si>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</si>
  <si>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</si>
  <si>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</si>
  <si>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</si>
  <si>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</si>
  <si>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</si>
  <si>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</si>
  <si>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</si>
  <si>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</si>
  <si>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</si>
  <si>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</si>
  <si>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</si>
  <si>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</si>
  <si>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</si>
  <si>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</si>
  <si>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</si>
  <si>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</si>
  <si>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</si>
  <si>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</si>
  <si>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</si>
  <si>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</si>
  <si>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</si>
  <si>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</si>
  <si>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</si>
  <si>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</si>
  <si>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</si>
  <si>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</si>
  <si>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</si>
  <si>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</si>
  <si>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</si>
  <si>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</si>
  <si>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</si>
  <si>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</si>
  <si>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</si>
  <si>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</si>
  <si>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обслуговування прибудинкової території</t>
  </si>
  <si>
    <t>послуги зв'язку</t>
  </si>
  <si>
    <t>УЖКГ та будівництва</t>
  </si>
  <si>
    <t>Разом</t>
  </si>
  <si>
    <t>КП "МСП-ВАРТА"</t>
  </si>
  <si>
    <t>навчально-тренувальні збори спортсменів з боротьби самбо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</si>
  <si>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</si>
  <si>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</si>
  <si>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</si>
  <si>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</si>
  <si>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Фінансування видатків бюджету Ніжинської міської територіальної громади за 10.06.2021р. пооб’єктно</t>
  </si>
  <si>
    <t>Залишок коштів станом на 10.06.2021 р., в т.ч.:</t>
  </si>
  <si>
    <t>Надходження коштів на рахунки бюджету 10.06.2021 р., в т.ч.:</t>
  </si>
  <si>
    <t xml:space="preserve">Всього коштів на рахунках бюджету 10.06.2021 р. </t>
  </si>
  <si>
    <t>аванс за І половину червня</t>
  </si>
  <si>
    <t>відрядні з боротьби самбо</t>
  </si>
  <si>
    <t xml:space="preserve">Реабілітаційний центр </t>
  </si>
  <si>
    <t>підписка комплекту "Бюджетна бухгалтерія" на ІІ півріччя 2021 р.</t>
  </si>
  <si>
    <t>пуфи для сидіння</t>
  </si>
  <si>
    <t>медогляд працівників</t>
  </si>
  <si>
    <t>ЦМЛ (лікарі-інтерни)</t>
  </si>
  <si>
    <t>папір офісний</t>
  </si>
  <si>
    <t>шпалери ЗОШ</t>
  </si>
  <si>
    <t>транспортні послуги по перевезенню піска ДНЗ, ЗОШ</t>
  </si>
  <si>
    <t>спостерігання за спрацюванням установок пожежної сигналізації ЗОШ 12</t>
  </si>
  <si>
    <t>бланки</t>
  </si>
  <si>
    <t>погашення відсотків по кредитному договору "НЕФКО"</t>
  </si>
  <si>
    <t>підписка журналу</t>
  </si>
  <si>
    <t>технічне обслуговування тепловодопровідного відведення</t>
  </si>
  <si>
    <t>послуги доставки журналу</t>
  </si>
  <si>
    <t>перевезення військовослужбовців/Програма допризовної підготовки</t>
  </si>
  <si>
    <t>Інтернет/Програма інформатизації</t>
  </si>
  <si>
    <t>компенсація фізичним особам, які надають соціальні послуги за травень 2021 року</t>
  </si>
  <si>
    <t>ПММ (бензин, мастило)  СЮТ</t>
  </si>
  <si>
    <t>будматеріали</t>
  </si>
  <si>
    <t>брус</t>
  </si>
  <si>
    <t xml:space="preserve">розпорядження  №  282 від  10.06.2021 р. </t>
  </si>
  <si>
    <t>крісла для залу</t>
  </si>
  <si>
    <t>КП "ВУКГ" видалення дерев та кущів</t>
  </si>
  <si>
    <t>Придбання воріт металевих</t>
  </si>
  <si>
    <t xml:space="preserve">Фінансове управління </t>
  </si>
  <si>
    <t>Оплата кредиту НЕФКО</t>
  </si>
  <si>
    <t>Реконструкція частини будівлі головного корпусу КНП "Ніжинськм міська ЦМЛ" - ТОВ "ІНЕКС Реал"</t>
  </si>
  <si>
    <t>Технічний нагляд по об’єкту Реконструкція частини будівлі головного корпусу КНП "Ніжинськм міська ЦМЛ" - ТОВ "ІК"Стратегія"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</si>
</sst>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2" t="s">
        <v>46</v>
      </c>
      <c r="B1" s="82"/>
      <c r="C1" s="82"/>
      <c r="D1" s="8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7"/>
  <sheetViews>
    <sheetView view="pageBreakPreview" zoomScale="70" zoomScaleSheetLayoutView="70" zoomScalePageLayoutView="0" workbookViewId="0" topLeftCell="A1">
      <selection activeCell="D295" sqref="D295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5.5" customHeight="1">
      <c r="A1" s="127" t="s">
        <v>105</v>
      </c>
      <c r="B1" s="127"/>
      <c r="C1" s="127"/>
      <c r="D1" s="127"/>
      <c r="E1" s="127"/>
    </row>
    <row r="2" spans="1:5" ht="26.25" customHeight="1" hidden="1">
      <c r="A2" s="128" t="s">
        <v>131</v>
      </c>
      <c r="B2" s="128"/>
      <c r="C2" s="128"/>
      <c r="D2" s="12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14" t="s">
        <v>106</v>
      </c>
      <c r="B4" s="114"/>
      <c r="C4" s="114"/>
      <c r="D4" s="53">
        <v>1569825.62</v>
      </c>
      <c r="E4" s="23"/>
    </row>
    <row r="5" spans="1:5" ht="23.25" customHeight="1">
      <c r="A5" s="114" t="s">
        <v>107</v>
      </c>
      <c r="B5" s="114"/>
      <c r="C5" s="114"/>
      <c r="D5" s="53">
        <f>D7+D8+D9+D6</f>
        <v>2000000</v>
      </c>
      <c r="E5" s="23"/>
    </row>
    <row r="6" spans="1:5" ht="23.25" customHeight="1">
      <c r="A6" s="130" t="s">
        <v>103</v>
      </c>
      <c r="B6" s="131"/>
      <c r="C6" s="132"/>
      <c r="D6" s="24"/>
      <c r="E6" s="23"/>
    </row>
    <row r="7" spans="1:5" ht="23.25" customHeight="1">
      <c r="A7" s="130" t="s">
        <v>104</v>
      </c>
      <c r="B7" s="131"/>
      <c r="C7" s="132"/>
      <c r="D7" s="24">
        <v>2000000</v>
      </c>
      <c r="E7" s="23"/>
    </row>
    <row r="8" spans="1:5" ht="30" customHeight="1">
      <c r="A8" s="123" t="s">
        <v>61</v>
      </c>
      <c r="B8" s="123"/>
      <c r="C8" s="123"/>
      <c r="D8" s="71"/>
      <c r="E8" s="23"/>
    </row>
    <row r="9" spans="1:5" ht="22.5" customHeight="1">
      <c r="A9" s="124" t="s">
        <v>62</v>
      </c>
      <c r="B9" s="124"/>
      <c r="C9" s="124"/>
      <c r="D9" s="35">
        <v>0</v>
      </c>
      <c r="E9" s="23"/>
    </row>
    <row r="10" spans="1:5" ht="23.25" customHeight="1">
      <c r="A10" s="114" t="s">
        <v>108</v>
      </c>
      <c r="B10" s="114"/>
      <c r="C10" s="114"/>
      <c r="D10" s="53">
        <f>D4+D5</f>
        <v>3569825.62</v>
      </c>
      <c r="E10" s="23"/>
    </row>
    <row r="11" spans="1:5" ht="18.75" customHeight="1">
      <c r="A11" s="125" t="s">
        <v>70</v>
      </c>
      <c r="B11" s="125"/>
      <c r="C11" s="125"/>
      <c r="D11" s="125"/>
      <c r="E11" s="23"/>
    </row>
    <row r="12" spans="1:6" s="25" customFormat="1" ht="24.75" customHeight="1" hidden="1">
      <c r="A12" s="54" t="s">
        <v>53</v>
      </c>
      <c r="B12" s="125" t="s">
        <v>54</v>
      </c>
      <c r="C12" s="125"/>
      <c r="D12" s="55">
        <f>D13+D34+D40+D48+D153+D154+D155+D156</f>
        <v>0</v>
      </c>
      <c r="E12" s="24"/>
      <c r="F12" s="62"/>
    </row>
    <row r="13" spans="1:5" s="25" customFormat="1" ht="36" customHeight="1" hidden="1">
      <c r="A13" s="51" t="s">
        <v>55</v>
      </c>
      <c r="B13" s="126" t="s">
        <v>109</v>
      </c>
      <c r="C13" s="126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6"/>
      <c r="B14" s="50"/>
      <c r="C14" s="49" t="s">
        <v>73</v>
      </c>
      <c r="D14" s="45"/>
      <c r="E14" s="24"/>
    </row>
    <row r="15" spans="1:5" s="25" customFormat="1" ht="21" customHeight="1" hidden="1">
      <c r="A15" s="56"/>
      <c r="B15" s="50"/>
      <c r="C15" s="49" t="s">
        <v>94</v>
      </c>
      <c r="D15" s="45"/>
      <c r="E15" s="24"/>
    </row>
    <row r="16" spans="1:5" s="33" customFormat="1" ht="22.5" customHeight="1" hidden="1">
      <c r="A16" s="56"/>
      <c r="B16" s="50"/>
      <c r="C16" s="49" t="s">
        <v>59</v>
      </c>
      <c r="D16" s="45"/>
      <c r="E16" s="32"/>
    </row>
    <row r="17" spans="1:5" s="33" customFormat="1" ht="22.5" customHeight="1" hidden="1">
      <c r="A17" s="56"/>
      <c r="B17" s="50"/>
      <c r="C17" s="49" t="s">
        <v>30</v>
      </c>
      <c r="D17" s="45"/>
      <c r="E17" s="32"/>
    </row>
    <row r="18" spans="1:5" s="33" customFormat="1" ht="22.5" customHeight="1" hidden="1">
      <c r="A18" s="56"/>
      <c r="B18" s="50"/>
      <c r="C18" s="49" t="s">
        <v>74</v>
      </c>
      <c r="D18" s="45"/>
      <c r="E18" s="32"/>
    </row>
    <row r="19" spans="1:5" s="33" customFormat="1" ht="22.5" customHeight="1" hidden="1">
      <c r="A19" s="56"/>
      <c r="B19" s="50"/>
      <c r="C19" s="49" t="s">
        <v>115</v>
      </c>
      <c r="D19" s="45"/>
      <c r="E19" s="32"/>
    </row>
    <row r="20" spans="1:5" s="33" customFormat="1" ht="24.75" customHeight="1" hidden="1">
      <c r="A20" s="56"/>
      <c r="B20" s="50"/>
      <c r="C20" s="49" t="s">
        <v>75</v>
      </c>
      <c r="D20" s="45"/>
      <c r="E20" s="32"/>
    </row>
    <row r="21" spans="1:5" s="33" customFormat="1" ht="18.75" customHeight="1" hidden="1">
      <c r="A21" s="56"/>
      <c r="B21" s="50"/>
      <c r="C21" s="49" t="s">
        <v>15</v>
      </c>
      <c r="D21" s="45"/>
      <c r="E21" s="32"/>
    </row>
    <row r="22" spans="1:5" s="33" customFormat="1" ht="22.5" customHeight="1" hidden="1">
      <c r="A22" s="56"/>
      <c r="B22" s="50"/>
      <c r="C22" s="49" t="s">
        <v>84</v>
      </c>
      <c r="D22" s="45"/>
      <c r="E22" s="32"/>
    </row>
    <row r="23" spans="1:5" s="33" customFormat="1" ht="22.5" customHeight="1" hidden="1">
      <c r="A23" s="56"/>
      <c r="B23" s="50"/>
      <c r="C23" s="49" t="s">
        <v>18</v>
      </c>
      <c r="D23" s="45"/>
      <c r="E23" s="32"/>
    </row>
    <row r="24" spans="1:5" s="33" customFormat="1" ht="22.5" customHeight="1" hidden="1">
      <c r="A24" s="56"/>
      <c r="B24" s="50"/>
      <c r="C24" s="49" t="s">
        <v>31</v>
      </c>
      <c r="D24" s="45"/>
      <c r="E24" s="32"/>
    </row>
    <row r="25" spans="1:5" s="33" customFormat="1" ht="22.5" customHeight="1" hidden="1">
      <c r="A25" s="56"/>
      <c r="B25" s="50"/>
      <c r="C25" s="49" t="s">
        <v>65</v>
      </c>
      <c r="D25" s="45"/>
      <c r="E25" s="32"/>
    </row>
    <row r="26" spans="1:5" s="33" customFormat="1" ht="22.5" customHeight="1" hidden="1">
      <c r="A26" s="56"/>
      <c r="B26" s="50"/>
      <c r="C26" s="49" t="s">
        <v>45</v>
      </c>
      <c r="D26" s="45"/>
      <c r="E26" s="32"/>
    </row>
    <row r="27" spans="1:5" s="33" customFormat="1" ht="21" customHeight="1" hidden="1">
      <c r="A27" s="56"/>
      <c r="B27" s="50"/>
      <c r="C27" s="49" t="s">
        <v>69</v>
      </c>
      <c r="D27" s="45"/>
      <c r="E27" s="32"/>
    </row>
    <row r="28" spans="1:5" s="33" customFormat="1" ht="21" customHeight="1" hidden="1">
      <c r="A28" s="56"/>
      <c r="B28" s="50"/>
      <c r="C28" s="49" t="s">
        <v>66</v>
      </c>
      <c r="D28" s="45"/>
      <c r="E28" s="32"/>
    </row>
    <row r="29" spans="1:5" s="33" customFormat="1" ht="21" customHeight="1" hidden="1">
      <c r="A29" s="56"/>
      <c r="B29" s="50"/>
      <c r="C29" s="49" t="s">
        <v>76</v>
      </c>
      <c r="D29" s="45"/>
      <c r="E29" s="32"/>
    </row>
    <row r="30" spans="1:5" s="33" customFormat="1" ht="21" customHeight="1" hidden="1">
      <c r="A30" s="56"/>
      <c r="B30" s="50"/>
      <c r="C30" s="49" t="s">
        <v>86</v>
      </c>
      <c r="D30" s="45"/>
      <c r="E30" s="32"/>
    </row>
    <row r="31" spans="1:5" s="33" customFormat="1" ht="21" customHeight="1" hidden="1">
      <c r="A31" s="56"/>
      <c r="B31" s="50"/>
      <c r="C31" s="49" t="s">
        <v>89</v>
      </c>
      <c r="D31" s="45"/>
      <c r="E31" s="32"/>
    </row>
    <row r="32" spans="1:5" s="33" customFormat="1" ht="17.25" customHeight="1" hidden="1">
      <c r="A32" s="56"/>
      <c r="B32" s="50"/>
      <c r="C32" s="49" t="s">
        <v>0</v>
      </c>
      <c r="D32" s="46"/>
      <c r="E32" s="32"/>
    </row>
    <row r="33" spans="1:5" s="33" customFormat="1" ht="21" customHeight="1" hidden="1">
      <c r="A33" s="56"/>
      <c r="B33" s="50"/>
      <c r="C33" s="49" t="s">
        <v>60</v>
      </c>
      <c r="D33" s="45"/>
      <c r="E33" s="32"/>
    </row>
    <row r="34" spans="1:5" s="33" customFormat="1" ht="23.25" customHeight="1" hidden="1">
      <c r="A34" s="51" t="s">
        <v>8</v>
      </c>
      <c r="B34" s="121" t="s">
        <v>67</v>
      </c>
      <c r="C34" s="122"/>
      <c r="D34" s="39">
        <f>SUM(D35:D39)</f>
        <v>0</v>
      </c>
      <c r="E34" s="32"/>
    </row>
    <row r="35" spans="1:5" s="33" customFormat="1" ht="22.5" customHeight="1" hidden="1">
      <c r="A35" s="51"/>
      <c r="B35" s="120" t="s">
        <v>68</v>
      </c>
      <c r="C35" s="120"/>
      <c r="D35" s="41"/>
      <c r="E35" s="32"/>
    </row>
    <row r="36" spans="1:5" s="25" customFormat="1" ht="24" customHeight="1" hidden="1">
      <c r="A36" s="51"/>
      <c r="B36" s="120" t="s">
        <v>15</v>
      </c>
      <c r="C36" s="120"/>
      <c r="D36" s="41"/>
      <c r="E36" s="24"/>
    </row>
    <row r="37" spans="1:5" s="25" customFormat="1" ht="24" customHeight="1" hidden="1">
      <c r="A37" s="51"/>
      <c r="B37" s="120" t="s">
        <v>90</v>
      </c>
      <c r="C37" s="120"/>
      <c r="D37" s="42"/>
      <c r="E37" s="24"/>
    </row>
    <row r="38" spans="1:5" s="25" customFormat="1" ht="19.5" hidden="1">
      <c r="A38" s="51"/>
      <c r="B38" s="120" t="s">
        <v>91</v>
      </c>
      <c r="C38" s="120"/>
      <c r="D38" s="41"/>
      <c r="E38" s="24"/>
    </row>
    <row r="39" spans="1:5" s="25" customFormat="1" ht="19.5" customHeight="1" hidden="1">
      <c r="A39" s="51"/>
      <c r="B39" s="118"/>
      <c r="C39" s="119"/>
      <c r="D39" s="41"/>
      <c r="E39" s="24"/>
    </row>
    <row r="40" spans="1:5" s="25" customFormat="1" ht="24" customHeight="1" hidden="1">
      <c r="A40" s="51" t="s">
        <v>10</v>
      </c>
      <c r="B40" s="115" t="s">
        <v>67</v>
      </c>
      <c r="C40" s="115"/>
      <c r="D40" s="43">
        <f>SUM(D41:D47)</f>
        <v>0</v>
      </c>
      <c r="E40" s="24"/>
    </row>
    <row r="41" spans="1:5" s="25" customFormat="1" ht="24" customHeight="1" hidden="1">
      <c r="A41" s="51"/>
      <c r="B41" s="120" t="s">
        <v>63</v>
      </c>
      <c r="C41" s="120"/>
      <c r="D41" s="41"/>
      <c r="E41" s="24"/>
    </row>
    <row r="42" spans="1:5" s="25" customFormat="1" ht="24" customHeight="1" hidden="1">
      <c r="A42" s="51"/>
      <c r="B42" s="120" t="s">
        <v>83</v>
      </c>
      <c r="C42" s="120"/>
      <c r="D42" s="41"/>
      <c r="E42" s="24"/>
    </row>
    <row r="43" spans="1:5" s="25" customFormat="1" ht="19.5" hidden="1">
      <c r="A43" s="51"/>
      <c r="B43" s="120" t="s">
        <v>84</v>
      </c>
      <c r="C43" s="120"/>
      <c r="D43" s="41"/>
      <c r="E43" s="24"/>
    </row>
    <row r="44" spans="1:5" s="25" customFormat="1" ht="19.5" hidden="1">
      <c r="A44" s="51"/>
      <c r="B44" s="120" t="s">
        <v>15</v>
      </c>
      <c r="C44" s="120"/>
      <c r="D44" s="41"/>
      <c r="E44" s="24"/>
    </row>
    <row r="45" spans="1:5" s="25" customFormat="1" ht="19.5" hidden="1">
      <c r="A45" s="51"/>
      <c r="B45" s="120" t="s">
        <v>31</v>
      </c>
      <c r="C45" s="120"/>
      <c r="D45" s="41"/>
      <c r="E45" s="24"/>
    </row>
    <row r="46" spans="1:5" s="25" customFormat="1" ht="24" customHeight="1" hidden="1">
      <c r="A46" s="51"/>
      <c r="B46" s="118" t="s">
        <v>68</v>
      </c>
      <c r="C46" s="119"/>
      <c r="D46" s="41"/>
      <c r="E46" s="24"/>
    </row>
    <row r="47" spans="1:5" s="25" customFormat="1" ht="24" customHeight="1" hidden="1">
      <c r="A47" s="51"/>
      <c r="B47" s="120" t="s">
        <v>74</v>
      </c>
      <c r="C47" s="120"/>
      <c r="D47" s="41"/>
      <c r="E47" s="24"/>
    </row>
    <row r="48" spans="1:5" s="25" customFormat="1" ht="24" customHeight="1" hidden="1">
      <c r="A48" s="21" t="s">
        <v>25</v>
      </c>
      <c r="B48" s="115" t="s">
        <v>67</v>
      </c>
      <c r="C48" s="115"/>
      <c r="D48" s="70">
        <f>D49+D70+D92+D113+D132+D151</f>
        <v>0</v>
      </c>
      <c r="E48" s="24"/>
    </row>
    <row r="49" spans="1:5" s="25" customFormat="1" ht="18" customHeight="1" hidden="1">
      <c r="A49" s="21"/>
      <c r="B49" s="115" t="s">
        <v>72</v>
      </c>
      <c r="C49" s="115"/>
      <c r="D49" s="60">
        <f>SUM(D50:D69)</f>
        <v>0</v>
      </c>
      <c r="E49" s="24"/>
    </row>
    <row r="50" spans="1:5" s="25" customFormat="1" ht="27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 hidden="1">
      <c r="A56" s="56"/>
      <c r="B56" s="57"/>
      <c r="C56" s="49" t="s">
        <v>15</v>
      </c>
      <c r="D56" s="45"/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86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89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99</v>
      </c>
      <c r="D69" s="45"/>
      <c r="E69" s="32"/>
    </row>
    <row r="70" spans="1:5" s="33" customFormat="1" ht="21" customHeight="1" hidden="1">
      <c r="A70" s="21"/>
      <c r="B70" s="115" t="s">
        <v>1</v>
      </c>
      <c r="C70" s="115"/>
      <c r="D70" s="60">
        <f>SUM(D71:D91)</f>
        <v>0</v>
      </c>
      <c r="E70" s="32"/>
    </row>
    <row r="71" spans="1:5" s="25" customFormat="1" ht="21" customHeight="1" hidden="1">
      <c r="A71" s="56"/>
      <c r="B71" s="49"/>
      <c r="C71" s="49" t="s">
        <v>14</v>
      </c>
      <c r="D71" s="45"/>
      <c r="E71" s="24"/>
    </row>
    <row r="72" spans="1:5" s="33" customFormat="1" ht="19.5" customHeight="1" hidden="1">
      <c r="A72" s="56"/>
      <c r="B72" s="49"/>
      <c r="C72" s="49" t="s">
        <v>59</v>
      </c>
      <c r="D72" s="45"/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 hidden="1">
      <c r="A78" s="56"/>
      <c r="B78" s="49"/>
      <c r="C78" s="49" t="s">
        <v>64</v>
      </c>
      <c r="D78" s="45"/>
      <c r="E78" s="32"/>
    </row>
    <row r="79" spans="1:5" s="33" customFormat="1" ht="19.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 hidden="1">
      <c r="A81" s="56"/>
      <c r="B81" s="49"/>
      <c r="C81" s="49" t="s">
        <v>18</v>
      </c>
      <c r="D81" s="45"/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 hidden="1">
      <c r="A84" s="56"/>
      <c r="B84" s="49"/>
      <c r="C84" s="49" t="s">
        <v>45</v>
      </c>
      <c r="D84" s="45"/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86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 hidden="1">
      <c r="A91" s="56"/>
      <c r="B91" s="49"/>
      <c r="C91" s="49" t="s">
        <v>60</v>
      </c>
      <c r="D91" s="45"/>
      <c r="E91" s="32"/>
    </row>
    <row r="92" spans="1:5" s="33" customFormat="1" ht="21" customHeight="1" hidden="1">
      <c r="A92" s="21"/>
      <c r="B92" s="115" t="s">
        <v>2</v>
      </c>
      <c r="C92" s="115"/>
      <c r="D92" s="60">
        <f>SUM(D93:D112)</f>
        <v>0</v>
      </c>
      <c r="E92" s="32"/>
    </row>
    <row r="93" spans="1:5" s="25" customFormat="1" ht="27" customHeight="1" hidden="1">
      <c r="A93" s="56"/>
      <c r="B93" s="57"/>
      <c r="C93" s="49" t="s">
        <v>73</v>
      </c>
      <c r="D93" s="48"/>
      <c r="E93" s="24"/>
    </row>
    <row r="94" spans="1:5" s="33" customFormat="1" ht="22.5" customHeight="1" hidden="1">
      <c r="A94" s="56"/>
      <c r="B94" s="57"/>
      <c r="C94" s="49" t="s">
        <v>59</v>
      </c>
      <c r="D94" s="45"/>
      <c r="E94" s="32"/>
    </row>
    <row r="95" spans="1:5" s="33" customFormat="1" ht="22.5" customHeight="1" hidden="1">
      <c r="A95" s="56"/>
      <c r="B95" s="57"/>
      <c r="C95" s="49" t="s">
        <v>30</v>
      </c>
      <c r="D95" s="45"/>
      <c r="E95" s="32"/>
    </row>
    <row r="96" spans="1:5" s="33" customFormat="1" ht="22.5" customHeight="1" hidden="1">
      <c r="A96" s="56"/>
      <c r="B96" s="57"/>
      <c r="C96" s="49" t="s">
        <v>74</v>
      </c>
      <c r="D96" s="45"/>
      <c r="E96" s="32"/>
    </row>
    <row r="97" spans="1:5" s="33" customFormat="1" ht="22.5" customHeight="1" hidden="1">
      <c r="A97" s="56"/>
      <c r="B97" s="57"/>
      <c r="C97" s="49" t="s">
        <v>63</v>
      </c>
      <c r="D97" s="45"/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 hidden="1">
      <c r="A99" s="56"/>
      <c r="B99" s="57"/>
      <c r="C99" s="49" t="s">
        <v>15</v>
      </c>
      <c r="D99" s="45"/>
      <c r="E99" s="32"/>
    </row>
    <row r="100" spans="1:5" s="33" customFormat="1" ht="22.5" customHeight="1" hidden="1">
      <c r="A100" s="56"/>
      <c r="B100" s="57"/>
      <c r="C100" s="49" t="s">
        <v>64</v>
      </c>
      <c r="D100" s="45"/>
      <c r="E100" s="32"/>
    </row>
    <row r="101" spans="1:5" s="33" customFormat="1" ht="22.5" customHeight="1" hidden="1">
      <c r="A101" s="56"/>
      <c r="B101" s="57"/>
      <c r="C101" s="49" t="s">
        <v>18</v>
      </c>
      <c r="D101" s="45"/>
      <c r="E101" s="32"/>
    </row>
    <row r="102" spans="1:5" s="33" customFormat="1" ht="22.5" customHeight="1" hidden="1">
      <c r="A102" s="56"/>
      <c r="B102" s="57"/>
      <c r="C102" s="49" t="s">
        <v>31</v>
      </c>
      <c r="D102" s="45"/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 hidden="1">
      <c r="A104" s="56"/>
      <c r="B104" s="57"/>
      <c r="C104" s="49" t="s">
        <v>45</v>
      </c>
      <c r="D104" s="45"/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 hidden="1">
      <c r="A106" s="56"/>
      <c r="B106" s="57"/>
      <c r="C106" s="49" t="s">
        <v>86</v>
      </c>
      <c r="D106" s="45"/>
      <c r="E106" s="32"/>
    </row>
    <row r="107" spans="1:5" s="33" customFormat="1" ht="22.5" customHeight="1" hidden="1">
      <c r="A107" s="56"/>
      <c r="B107" s="57"/>
      <c r="C107" s="49" t="s">
        <v>66</v>
      </c>
      <c r="D107" s="45"/>
      <c r="E107" s="32"/>
    </row>
    <row r="108" spans="1:5" s="33" customFormat="1" ht="22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86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 hidden="1">
      <c r="A111" s="56"/>
      <c r="B111" s="57"/>
      <c r="C111" s="49" t="s">
        <v>0</v>
      </c>
      <c r="D111" s="45"/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 hidden="1">
      <c r="A113" s="38"/>
      <c r="B113" s="115" t="s">
        <v>71</v>
      </c>
      <c r="C113" s="115"/>
      <c r="D113" s="60">
        <f>SUM(D114:D131)</f>
        <v>0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 hidden="1">
      <c r="A121" s="56"/>
      <c r="B121" s="49"/>
      <c r="C121" s="49" t="s">
        <v>64</v>
      </c>
      <c r="D121" s="45"/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 hidden="1">
      <c r="A127" s="56"/>
      <c r="B127" s="49"/>
      <c r="C127" s="49" t="s">
        <v>86</v>
      </c>
      <c r="D127" s="45"/>
      <c r="E127" s="32"/>
    </row>
    <row r="128" spans="1:7" s="33" customFormat="1" ht="18.75" customHeight="1" hidden="1">
      <c r="A128" s="56"/>
      <c r="B128" s="49"/>
      <c r="C128" s="49" t="s">
        <v>66</v>
      </c>
      <c r="D128" s="45"/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7" s="33" customFormat="1" ht="23.25" customHeight="1" hidden="1">
      <c r="A132" s="21"/>
      <c r="B132" s="115" t="s">
        <v>85</v>
      </c>
      <c r="C132" s="115"/>
      <c r="D132" s="60">
        <f>SUM(D133:D150)</f>
        <v>0</v>
      </c>
      <c r="E132" s="32"/>
      <c r="G132" s="37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19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 hidden="1">
      <c r="A138" s="56"/>
      <c r="B138" s="49"/>
      <c r="C138" s="49" t="s">
        <v>75</v>
      </c>
      <c r="D138" s="45"/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 hidden="1">
      <c r="A140" s="56"/>
      <c r="B140" s="49"/>
      <c r="C140" s="49" t="s">
        <v>64</v>
      </c>
      <c r="D140" s="45"/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19.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86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 hidden="1">
      <c r="A151" s="56"/>
      <c r="B151" s="115" t="s">
        <v>81</v>
      </c>
      <c r="C151" s="115"/>
      <c r="D151" s="60">
        <f>D152</f>
        <v>0</v>
      </c>
      <c r="E151" s="32"/>
    </row>
    <row r="152" spans="1:5" s="33" customFormat="1" ht="19.5" customHeight="1" hidden="1">
      <c r="A152" s="56"/>
      <c r="B152" s="52"/>
      <c r="C152" s="52" t="s">
        <v>82</v>
      </c>
      <c r="D152" s="45"/>
      <c r="E152" s="32"/>
    </row>
    <row r="153" spans="1:5" s="33" customFormat="1" ht="30.75" customHeight="1" hidden="1">
      <c r="A153" s="105" t="s">
        <v>56</v>
      </c>
      <c r="B153" s="116"/>
      <c r="C153" s="117"/>
      <c r="D153" s="44"/>
      <c r="E153" s="32"/>
    </row>
    <row r="154" spans="1:5" s="25" customFormat="1" ht="18.75" customHeight="1" hidden="1">
      <c r="A154" s="106"/>
      <c r="B154" s="116"/>
      <c r="C154" s="117"/>
      <c r="D154" s="44"/>
      <c r="E154" s="24"/>
    </row>
    <row r="155" spans="1:5" s="25" customFormat="1" ht="21" customHeight="1" hidden="1">
      <c r="A155" s="106"/>
      <c r="B155" s="116"/>
      <c r="C155" s="117"/>
      <c r="D155" s="44"/>
      <c r="E155" s="24"/>
    </row>
    <row r="156" spans="1:5" s="25" customFormat="1" ht="22.5" customHeight="1" hidden="1">
      <c r="A156" s="107"/>
      <c r="B156" s="116"/>
      <c r="C156" s="117"/>
      <c r="D156" s="44"/>
      <c r="E156" s="24"/>
    </row>
    <row r="157" spans="1:6" s="25" customFormat="1" ht="22.5" customHeight="1" hidden="1">
      <c r="A157" s="51" t="s">
        <v>22</v>
      </c>
      <c r="B157" s="114" t="s">
        <v>57</v>
      </c>
      <c r="C157" s="114"/>
      <c r="D157" s="40">
        <f>D161+D175+D182+D196+D226+D232+D242+D253+D213+D258+D283+D202+D206+D247+D261</f>
        <v>0</v>
      </c>
      <c r="E157" s="24"/>
      <c r="F157" s="62"/>
    </row>
    <row r="158" spans="1:6" s="25" customFormat="1" ht="21.75" customHeight="1" hidden="1">
      <c r="A158" s="105" t="s">
        <v>15</v>
      </c>
      <c r="B158" s="84"/>
      <c r="C158" s="85"/>
      <c r="D158" s="41"/>
      <c r="E158" s="58"/>
      <c r="F158" s="62"/>
    </row>
    <row r="159" spans="1:6" s="25" customFormat="1" ht="22.5" customHeight="1" hidden="1">
      <c r="A159" s="106"/>
      <c r="B159" s="84"/>
      <c r="C159" s="85"/>
      <c r="D159" s="41"/>
      <c r="E159" s="58"/>
      <c r="F159" s="62"/>
    </row>
    <row r="160" spans="1:7" s="25" customFormat="1" ht="31.5" customHeight="1" hidden="1">
      <c r="A160" s="106"/>
      <c r="B160" s="84"/>
      <c r="C160" s="85"/>
      <c r="D160" s="41"/>
      <c r="E160" s="58"/>
      <c r="G160" s="62"/>
    </row>
    <row r="161" spans="1:5" s="25" customFormat="1" ht="23.25" customHeight="1" hidden="1">
      <c r="A161" s="107"/>
      <c r="B161" s="97" t="s">
        <v>98</v>
      </c>
      <c r="C161" s="98"/>
      <c r="D161" s="60">
        <f>D160+D158+D159</f>
        <v>0</v>
      </c>
      <c r="E161" s="58"/>
    </row>
    <row r="162" spans="1:4" s="26" customFormat="1" ht="24" customHeight="1" hidden="1">
      <c r="A162" s="114" t="s">
        <v>14</v>
      </c>
      <c r="B162" s="84" t="s">
        <v>122</v>
      </c>
      <c r="C162" s="85"/>
      <c r="D162" s="29"/>
    </row>
    <row r="163" spans="1:4" s="26" customFormat="1" ht="27.75" customHeight="1" hidden="1">
      <c r="A163" s="114"/>
      <c r="B163" s="84" t="s">
        <v>123</v>
      </c>
      <c r="C163" s="85"/>
      <c r="D163" s="29"/>
    </row>
    <row r="164" spans="1:4" s="26" customFormat="1" ht="24.75" customHeight="1" hidden="1">
      <c r="A164" s="114"/>
      <c r="B164" s="84" t="s">
        <v>96</v>
      </c>
      <c r="C164" s="85"/>
      <c r="D164" s="29"/>
    </row>
    <row r="165" spans="1:4" s="26" customFormat="1" ht="27" customHeight="1" hidden="1">
      <c r="A165" s="114"/>
      <c r="B165" s="84" t="s">
        <v>124</v>
      </c>
      <c r="C165" s="85"/>
      <c r="D165" s="29"/>
    </row>
    <row r="166" spans="1:4" s="26" customFormat="1" ht="27.75" customHeight="1" hidden="1">
      <c r="A166" s="114"/>
      <c r="B166" s="84" t="s">
        <v>125</v>
      </c>
      <c r="C166" s="85"/>
      <c r="D166" s="29"/>
    </row>
    <row r="167" spans="1:4" s="26" customFormat="1" ht="18.75" customHeight="1" hidden="1">
      <c r="A167" s="114"/>
      <c r="B167" s="84" t="s">
        <v>126</v>
      </c>
      <c r="C167" s="85"/>
      <c r="D167" s="29"/>
    </row>
    <row r="168" spans="1:4" s="26" customFormat="1" ht="27.75" customHeight="1" hidden="1">
      <c r="A168" s="114"/>
      <c r="B168" s="84" t="s">
        <v>132</v>
      </c>
      <c r="C168" s="85"/>
      <c r="D168" s="29"/>
    </row>
    <row r="169" spans="1:4" s="26" customFormat="1" ht="22.5" customHeight="1" hidden="1">
      <c r="A169" s="114"/>
      <c r="B169" s="84"/>
      <c r="C169" s="85"/>
      <c r="D169" s="29"/>
    </row>
    <row r="170" spans="1:4" s="26" customFormat="1" ht="22.5" customHeight="1" hidden="1">
      <c r="A170" s="114"/>
      <c r="B170" s="84"/>
      <c r="C170" s="85"/>
      <c r="D170" s="29"/>
    </row>
    <row r="171" spans="1:4" s="26" customFormat="1" ht="22.5" customHeight="1" hidden="1">
      <c r="A171" s="114"/>
      <c r="B171" s="84"/>
      <c r="C171" s="85"/>
      <c r="D171" s="29"/>
    </row>
    <row r="172" spans="1:4" s="26" customFormat="1" ht="22.5" customHeight="1" hidden="1">
      <c r="A172" s="114"/>
      <c r="B172" s="84"/>
      <c r="C172" s="85"/>
      <c r="D172" s="29"/>
    </row>
    <row r="173" spans="1:4" s="26" customFormat="1" ht="22.5" customHeight="1" hidden="1">
      <c r="A173" s="114"/>
      <c r="B173" s="84"/>
      <c r="C173" s="85"/>
      <c r="D173" s="29"/>
    </row>
    <row r="174" spans="1:4" s="26" customFormat="1" ht="22.5" customHeight="1" hidden="1">
      <c r="A174" s="114"/>
      <c r="B174" s="84"/>
      <c r="C174" s="85"/>
      <c r="D174" s="29"/>
    </row>
    <row r="175" spans="1:8" s="26" customFormat="1" ht="27" customHeight="1" hidden="1">
      <c r="A175" s="114"/>
      <c r="B175" s="97" t="s">
        <v>98</v>
      </c>
      <c r="C175" s="98"/>
      <c r="D175" s="61">
        <f>SUM(D162:D171)</f>
        <v>0</v>
      </c>
      <c r="F175" s="28"/>
      <c r="H175" s="28"/>
    </row>
    <row r="176" spans="1:4" s="26" customFormat="1" ht="22.5" customHeight="1" hidden="1">
      <c r="A176" s="105" t="s">
        <v>45</v>
      </c>
      <c r="B176" s="108" t="s">
        <v>95</v>
      </c>
      <c r="C176" s="113"/>
      <c r="D176" s="29"/>
    </row>
    <row r="177" spans="1:4" s="26" customFormat="1" ht="22.5" customHeight="1" hidden="1">
      <c r="A177" s="106"/>
      <c r="B177" s="108" t="s">
        <v>44</v>
      </c>
      <c r="C177" s="113"/>
      <c r="D177" s="29"/>
    </row>
    <row r="178" spans="1:4" s="26" customFormat="1" ht="24.75" customHeight="1" hidden="1">
      <c r="A178" s="106"/>
      <c r="B178" s="108"/>
      <c r="C178" s="113"/>
      <c r="D178" s="29"/>
    </row>
    <row r="179" spans="1:4" s="26" customFormat="1" ht="23.25" customHeight="1" hidden="1">
      <c r="A179" s="106"/>
      <c r="B179" s="84"/>
      <c r="C179" s="85"/>
      <c r="D179" s="29"/>
    </row>
    <row r="180" spans="1:4" s="26" customFormat="1" ht="25.5" customHeight="1" hidden="1">
      <c r="A180" s="106"/>
      <c r="B180" s="84"/>
      <c r="C180" s="85"/>
      <c r="D180" s="29"/>
    </row>
    <row r="181" spans="1:4" s="26" customFormat="1" ht="27" customHeight="1" hidden="1">
      <c r="A181" s="106"/>
      <c r="B181" s="84"/>
      <c r="C181" s="85"/>
      <c r="D181" s="29"/>
    </row>
    <row r="182" spans="1:6" s="26" customFormat="1" ht="27" customHeight="1" hidden="1">
      <c r="A182" s="107"/>
      <c r="B182" s="97" t="s">
        <v>98</v>
      </c>
      <c r="C182" s="98"/>
      <c r="D182" s="61">
        <f>SUM(D176:D181)</f>
        <v>0</v>
      </c>
      <c r="F182" s="28"/>
    </row>
    <row r="183" spans="1:4" s="26" customFormat="1" ht="35.25" customHeight="1" hidden="1">
      <c r="A183" s="114" t="s">
        <v>64</v>
      </c>
      <c r="B183" s="84" t="s">
        <v>118</v>
      </c>
      <c r="C183" s="85"/>
      <c r="D183" s="29"/>
    </row>
    <row r="184" spans="1:4" s="26" customFormat="1" ht="27" customHeight="1" hidden="1">
      <c r="A184" s="114"/>
      <c r="B184" s="84" t="s">
        <v>117</v>
      </c>
      <c r="C184" s="85"/>
      <c r="D184" s="29"/>
    </row>
    <row r="185" spans="1:4" s="26" customFormat="1" ht="29.25" customHeight="1" hidden="1">
      <c r="A185" s="114"/>
      <c r="B185" s="84" t="s">
        <v>119</v>
      </c>
      <c r="C185" s="85"/>
      <c r="D185" s="29"/>
    </row>
    <row r="186" spans="1:4" s="26" customFormat="1" ht="23.25" customHeight="1" hidden="1">
      <c r="A186" s="114"/>
      <c r="B186" s="84" t="s">
        <v>128</v>
      </c>
      <c r="C186" s="85"/>
      <c r="D186" s="29"/>
    </row>
    <row r="187" spans="1:4" s="26" customFormat="1" ht="23.25" customHeight="1" hidden="1">
      <c r="A187" s="114"/>
      <c r="B187" s="84" t="s">
        <v>120</v>
      </c>
      <c r="C187" s="85"/>
      <c r="D187" s="63"/>
    </row>
    <row r="188" spans="1:4" s="26" customFormat="1" ht="25.5" customHeight="1" hidden="1">
      <c r="A188" s="114"/>
      <c r="B188" s="84"/>
      <c r="C188" s="85"/>
      <c r="D188" s="63"/>
    </row>
    <row r="189" spans="1:4" s="26" customFormat="1" ht="31.5" customHeight="1" hidden="1">
      <c r="A189" s="114"/>
      <c r="B189" s="84"/>
      <c r="C189" s="85"/>
      <c r="D189" s="63"/>
    </row>
    <row r="190" spans="1:4" s="26" customFormat="1" ht="37.5" customHeight="1" hidden="1">
      <c r="A190" s="114"/>
      <c r="B190" s="84"/>
      <c r="C190" s="85"/>
      <c r="D190" s="63"/>
    </row>
    <row r="191" spans="1:4" s="26" customFormat="1" ht="24" customHeight="1" hidden="1">
      <c r="A191" s="114"/>
      <c r="B191" s="84"/>
      <c r="C191" s="85"/>
      <c r="D191" s="63"/>
    </row>
    <row r="192" spans="1:4" s="26" customFormat="1" ht="18.75" hidden="1">
      <c r="A192" s="114"/>
      <c r="B192" s="84"/>
      <c r="C192" s="85"/>
      <c r="D192" s="63"/>
    </row>
    <row r="193" spans="1:4" s="26" customFormat="1" ht="39" customHeight="1" hidden="1">
      <c r="A193" s="114"/>
      <c r="B193" s="84"/>
      <c r="C193" s="85"/>
      <c r="D193" s="63"/>
    </row>
    <row r="194" spans="1:4" s="26" customFormat="1" ht="44.25" customHeight="1" hidden="1">
      <c r="A194" s="114"/>
      <c r="B194" s="84"/>
      <c r="C194" s="85"/>
      <c r="D194" s="63"/>
    </row>
    <row r="195" spans="1:4" s="26" customFormat="1" ht="36" customHeight="1" hidden="1">
      <c r="A195" s="114"/>
      <c r="B195" s="84"/>
      <c r="C195" s="85"/>
      <c r="D195" s="63"/>
    </row>
    <row r="196" spans="1:7" s="26" customFormat="1" ht="16.5" customHeight="1" hidden="1">
      <c r="A196" s="114"/>
      <c r="B196" s="97" t="s">
        <v>98</v>
      </c>
      <c r="C196" s="98"/>
      <c r="D196" s="67">
        <f>SUM(D183:D195)</f>
        <v>0</v>
      </c>
      <c r="G196" s="28"/>
    </row>
    <row r="197" spans="1:4" s="26" customFormat="1" ht="24.75" customHeight="1" hidden="1">
      <c r="A197" s="114" t="s">
        <v>15</v>
      </c>
      <c r="B197" s="84" t="s">
        <v>96</v>
      </c>
      <c r="C197" s="85"/>
      <c r="D197" s="63"/>
    </row>
    <row r="198" spans="1:4" s="26" customFormat="1" ht="30.75" customHeight="1" hidden="1">
      <c r="A198" s="114"/>
      <c r="B198" s="108"/>
      <c r="C198" s="113"/>
      <c r="D198" s="63"/>
    </row>
    <row r="199" spans="1:4" s="26" customFormat="1" ht="63.75" customHeight="1" hidden="1">
      <c r="A199" s="114"/>
      <c r="B199" s="84"/>
      <c r="C199" s="85"/>
      <c r="D199" s="63"/>
    </row>
    <row r="200" spans="1:4" s="26" customFormat="1" ht="18.75" hidden="1">
      <c r="A200" s="114"/>
      <c r="B200" s="84"/>
      <c r="C200" s="85"/>
      <c r="D200" s="63"/>
    </row>
    <row r="201" spans="1:4" s="26" customFormat="1" ht="23.25" customHeight="1" hidden="1">
      <c r="A201" s="114"/>
      <c r="B201" s="84"/>
      <c r="C201" s="85"/>
      <c r="D201" s="63"/>
    </row>
    <row r="202" spans="1:6" s="26" customFormat="1" ht="19.5" hidden="1">
      <c r="A202" s="114"/>
      <c r="B202" s="97" t="s">
        <v>98</v>
      </c>
      <c r="C202" s="98"/>
      <c r="D202" s="67">
        <f>D197+D198+D199+D200+D201</f>
        <v>0</v>
      </c>
      <c r="F202" s="28"/>
    </row>
    <row r="203" spans="1:4" s="26" customFormat="1" ht="24" customHeight="1" hidden="1">
      <c r="A203" s="110" t="s">
        <v>92</v>
      </c>
      <c r="B203" s="108" t="s">
        <v>116</v>
      </c>
      <c r="C203" s="113"/>
      <c r="D203" s="63"/>
    </row>
    <row r="204" spans="1:4" s="26" customFormat="1" ht="40.5" customHeight="1" hidden="1">
      <c r="A204" s="111"/>
      <c r="B204" s="108"/>
      <c r="C204" s="113"/>
      <c r="D204" s="63"/>
    </row>
    <row r="205" spans="1:4" s="26" customFormat="1" ht="24" customHeight="1" hidden="1">
      <c r="A205" s="111"/>
      <c r="B205" s="84"/>
      <c r="C205" s="85"/>
      <c r="D205" s="63"/>
    </row>
    <row r="206" spans="1:4" s="26" customFormat="1" ht="24" customHeight="1" hidden="1">
      <c r="A206" s="112"/>
      <c r="B206" s="97" t="s">
        <v>98</v>
      </c>
      <c r="C206" s="98"/>
      <c r="D206" s="67">
        <f>D203+D204+D205</f>
        <v>0</v>
      </c>
    </row>
    <row r="207" spans="1:4" s="26" customFormat="1" ht="18.75" hidden="1">
      <c r="A207" s="114" t="s">
        <v>18</v>
      </c>
      <c r="B207" s="84" t="s">
        <v>96</v>
      </c>
      <c r="C207" s="85"/>
      <c r="D207" s="63"/>
    </row>
    <row r="208" spans="1:4" s="26" customFormat="1" ht="45.75" customHeight="1" hidden="1">
      <c r="A208" s="114"/>
      <c r="B208" s="84" t="s">
        <v>127</v>
      </c>
      <c r="C208" s="85"/>
      <c r="D208" s="63"/>
    </row>
    <row r="209" spans="1:4" s="26" customFormat="1" ht="18.75" hidden="1">
      <c r="A209" s="114"/>
      <c r="B209" s="84"/>
      <c r="C209" s="85"/>
      <c r="D209" s="63"/>
    </row>
    <row r="210" spans="1:4" s="26" customFormat="1" ht="17.25" customHeight="1" hidden="1">
      <c r="A210" s="114"/>
      <c r="B210" s="84"/>
      <c r="C210" s="85"/>
      <c r="D210" s="63"/>
    </row>
    <row r="211" spans="1:4" s="26" customFormat="1" ht="26.25" customHeight="1" hidden="1">
      <c r="A211" s="114"/>
      <c r="B211" s="84"/>
      <c r="C211" s="85"/>
      <c r="D211" s="63"/>
    </row>
    <row r="212" spans="1:4" s="26" customFormat="1" ht="26.25" customHeight="1" hidden="1">
      <c r="A212" s="114"/>
      <c r="B212" s="84"/>
      <c r="C212" s="85"/>
      <c r="D212" s="63"/>
    </row>
    <row r="213" spans="1:6" s="26" customFormat="1" ht="19.5" hidden="1">
      <c r="A213" s="114"/>
      <c r="B213" s="97" t="s">
        <v>98</v>
      </c>
      <c r="C213" s="98"/>
      <c r="D213" s="67">
        <f>SUM(D207:D212)</f>
        <v>0</v>
      </c>
      <c r="F213" s="28"/>
    </row>
    <row r="214" spans="1:4" s="26" customFormat="1" ht="23.25" customHeight="1" hidden="1">
      <c r="A214" s="105" t="s">
        <v>69</v>
      </c>
      <c r="B214" s="84" t="s">
        <v>100</v>
      </c>
      <c r="C214" s="85"/>
      <c r="D214" s="68"/>
    </row>
    <row r="215" spans="1:4" s="26" customFormat="1" ht="24" customHeight="1" hidden="1">
      <c r="A215" s="106"/>
      <c r="B215" s="84" t="s">
        <v>110</v>
      </c>
      <c r="C215" s="85"/>
      <c r="D215" s="63"/>
    </row>
    <row r="216" spans="1:4" s="26" customFormat="1" ht="30" customHeight="1" hidden="1">
      <c r="A216" s="106"/>
      <c r="B216" s="84"/>
      <c r="C216" s="85"/>
      <c r="D216" s="63"/>
    </row>
    <row r="217" spans="1:4" s="26" customFormat="1" ht="27.75" customHeight="1" hidden="1">
      <c r="A217" s="106"/>
      <c r="B217" s="84"/>
      <c r="C217" s="85"/>
      <c r="D217" s="63"/>
    </row>
    <row r="218" spans="1:4" s="26" customFormat="1" ht="30" customHeight="1" hidden="1">
      <c r="A218" s="106"/>
      <c r="B218" s="84"/>
      <c r="C218" s="85"/>
      <c r="D218" s="63"/>
    </row>
    <row r="219" spans="1:4" s="26" customFormat="1" ht="18.75" hidden="1">
      <c r="A219" s="106"/>
      <c r="B219" s="84"/>
      <c r="C219" s="85"/>
      <c r="D219" s="63"/>
    </row>
    <row r="220" spans="1:4" s="26" customFormat="1" ht="21" customHeight="1" hidden="1">
      <c r="A220" s="106"/>
      <c r="B220" s="84"/>
      <c r="C220" s="85"/>
      <c r="D220" s="63"/>
    </row>
    <row r="221" spans="1:4" s="26" customFormat="1" ht="21" customHeight="1" hidden="1">
      <c r="A221" s="106"/>
      <c r="B221" s="84"/>
      <c r="C221" s="85"/>
      <c r="D221" s="63"/>
    </row>
    <row r="222" spans="1:4" s="26" customFormat="1" ht="21" customHeight="1" hidden="1">
      <c r="A222" s="106"/>
      <c r="B222" s="84"/>
      <c r="C222" s="85"/>
      <c r="D222" s="63"/>
    </row>
    <row r="223" spans="1:4" s="26" customFormat="1" ht="21" customHeight="1" hidden="1">
      <c r="A223" s="106"/>
      <c r="B223" s="84"/>
      <c r="C223" s="85"/>
      <c r="D223" s="63"/>
    </row>
    <row r="224" spans="1:4" s="26" customFormat="1" ht="21" customHeight="1" hidden="1">
      <c r="A224" s="106"/>
      <c r="B224" s="84"/>
      <c r="C224" s="85"/>
      <c r="D224" s="63"/>
    </row>
    <row r="225" spans="1:4" s="26" customFormat="1" ht="17.25" customHeight="1" hidden="1">
      <c r="A225" s="106"/>
      <c r="B225" s="84"/>
      <c r="C225" s="85"/>
      <c r="D225" s="63"/>
    </row>
    <row r="226" spans="1:4" s="26" customFormat="1" ht="19.5" hidden="1">
      <c r="A226" s="107"/>
      <c r="B226" s="97" t="s">
        <v>98</v>
      </c>
      <c r="C226" s="98"/>
      <c r="D226" s="67">
        <f>SUM(D214:D225)</f>
        <v>0</v>
      </c>
    </row>
    <row r="227" spans="1:6" s="26" customFormat="1" ht="23.25" customHeight="1" hidden="1">
      <c r="A227" s="105" t="s">
        <v>111</v>
      </c>
      <c r="B227" s="84" t="s">
        <v>112</v>
      </c>
      <c r="C227" s="85"/>
      <c r="D227" s="63"/>
      <c r="F227" s="28"/>
    </row>
    <row r="228" spans="1:4" s="26" customFormat="1" ht="18.75" hidden="1">
      <c r="A228" s="106"/>
      <c r="B228" s="84" t="s">
        <v>113</v>
      </c>
      <c r="C228" s="85"/>
      <c r="D228" s="63"/>
    </row>
    <row r="229" spans="1:4" s="26" customFormat="1" ht="25.5" customHeight="1" hidden="1">
      <c r="A229" s="106"/>
      <c r="B229" s="84" t="s">
        <v>87</v>
      </c>
      <c r="C229" s="85"/>
      <c r="D229" s="63"/>
    </row>
    <row r="230" spans="1:4" s="26" customFormat="1" ht="24" customHeight="1" hidden="1">
      <c r="A230" s="106"/>
      <c r="B230" s="84" t="s">
        <v>114</v>
      </c>
      <c r="C230" s="85"/>
      <c r="D230" s="63"/>
    </row>
    <row r="231" spans="1:4" s="26" customFormat="1" ht="18.75" hidden="1">
      <c r="A231" s="106"/>
      <c r="B231" s="84"/>
      <c r="C231" s="85"/>
      <c r="D231" s="63"/>
    </row>
    <row r="232" spans="1:7" s="26" customFormat="1" ht="21.75" customHeight="1" hidden="1">
      <c r="A232" s="107"/>
      <c r="B232" s="97" t="s">
        <v>98</v>
      </c>
      <c r="C232" s="98"/>
      <c r="D232" s="67">
        <f>D228+D227+D229+D230+D231</f>
        <v>0</v>
      </c>
      <c r="G232" s="28"/>
    </row>
    <row r="233" spans="1:4" s="26" customFormat="1" ht="22.5" customHeight="1" hidden="1">
      <c r="A233" s="105" t="s">
        <v>66</v>
      </c>
      <c r="B233" s="84" t="s">
        <v>129</v>
      </c>
      <c r="C233" s="85"/>
      <c r="D233" s="63"/>
    </row>
    <row r="234" spans="1:4" s="26" customFormat="1" ht="21" customHeight="1" hidden="1">
      <c r="A234" s="106"/>
      <c r="B234" s="84" t="s">
        <v>130</v>
      </c>
      <c r="C234" s="109"/>
      <c r="D234" s="63"/>
    </row>
    <row r="235" spans="1:4" s="26" customFormat="1" ht="21" customHeight="1" hidden="1">
      <c r="A235" s="106"/>
      <c r="B235" s="84"/>
      <c r="C235" s="85"/>
      <c r="D235" s="63"/>
    </row>
    <row r="236" spans="1:4" s="26" customFormat="1" ht="22.5" customHeight="1" hidden="1">
      <c r="A236" s="106"/>
      <c r="B236" s="84"/>
      <c r="C236" s="85"/>
      <c r="D236" s="63"/>
    </row>
    <row r="237" spans="1:4" s="26" customFormat="1" ht="47.25" customHeight="1" hidden="1">
      <c r="A237" s="106"/>
      <c r="B237" s="84"/>
      <c r="C237" s="85"/>
      <c r="D237" s="63"/>
    </row>
    <row r="238" spans="1:4" s="26" customFormat="1" ht="64.5" customHeight="1" hidden="1">
      <c r="A238" s="106"/>
      <c r="B238" s="84"/>
      <c r="C238" s="109"/>
      <c r="D238" s="63"/>
    </row>
    <row r="239" spans="1:4" s="26" customFormat="1" ht="22.5" customHeight="1" hidden="1">
      <c r="A239" s="106"/>
      <c r="B239" s="84"/>
      <c r="C239" s="109"/>
      <c r="D239" s="63"/>
    </row>
    <row r="240" spans="1:4" s="26" customFormat="1" ht="22.5" customHeight="1" hidden="1">
      <c r="A240" s="106"/>
      <c r="B240" s="84"/>
      <c r="C240" s="109"/>
      <c r="D240" s="63"/>
    </row>
    <row r="241" spans="1:4" s="26" customFormat="1" ht="22.5" customHeight="1" hidden="1">
      <c r="A241" s="106"/>
      <c r="B241" s="84"/>
      <c r="C241" s="109"/>
      <c r="D241" s="63"/>
    </row>
    <row r="242" spans="1:4" s="26" customFormat="1" ht="19.5" hidden="1">
      <c r="A242" s="107"/>
      <c r="B242" s="97" t="s">
        <v>98</v>
      </c>
      <c r="C242" s="98"/>
      <c r="D242" s="67">
        <f>SUM(D233:D240)</f>
        <v>0</v>
      </c>
    </row>
    <row r="243" spans="1:4" s="26" customFormat="1" ht="20.25" customHeight="1" hidden="1">
      <c r="A243" s="105" t="s">
        <v>31</v>
      </c>
      <c r="B243" s="84" t="s">
        <v>129</v>
      </c>
      <c r="C243" s="85"/>
      <c r="D243" s="63"/>
    </row>
    <row r="244" spans="1:4" s="26" customFormat="1" ht="21" customHeight="1" hidden="1">
      <c r="A244" s="106"/>
      <c r="B244" s="84" t="s">
        <v>96</v>
      </c>
      <c r="C244" s="85"/>
      <c r="D244" s="63"/>
    </row>
    <row r="245" spans="1:4" s="26" customFormat="1" ht="21" customHeight="1" hidden="1">
      <c r="A245" s="106"/>
      <c r="B245" s="84" t="s">
        <v>126</v>
      </c>
      <c r="C245" s="85"/>
      <c r="D245" s="63"/>
    </row>
    <row r="246" spans="1:4" s="26" customFormat="1" ht="21" customHeight="1" hidden="1">
      <c r="A246" s="106"/>
      <c r="B246" s="133"/>
      <c r="C246" s="134"/>
      <c r="D246" s="63"/>
    </row>
    <row r="247" spans="1:4" s="26" customFormat="1" ht="20.25" customHeight="1" hidden="1">
      <c r="A247" s="107"/>
      <c r="B247" s="97" t="s">
        <v>98</v>
      </c>
      <c r="C247" s="98"/>
      <c r="D247" s="67">
        <f>D243+D244+D245+D246</f>
        <v>0</v>
      </c>
    </row>
    <row r="248" spans="1:4" s="26" customFormat="1" ht="18.75" customHeight="1" hidden="1">
      <c r="A248" s="105" t="s">
        <v>63</v>
      </c>
      <c r="B248" s="74"/>
      <c r="C248" s="75"/>
      <c r="D248" s="63"/>
    </row>
    <row r="249" spans="1:4" s="26" customFormat="1" ht="18.75" customHeight="1" hidden="1">
      <c r="A249" s="106"/>
      <c r="B249" s="74"/>
      <c r="C249" s="76"/>
      <c r="D249" s="63"/>
    </row>
    <row r="250" spans="1:4" s="26" customFormat="1" ht="30" customHeight="1" hidden="1">
      <c r="A250" s="106"/>
      <c r="B250" s="74"/>
      <c r="C250" s="76"/>
      <c r="D250" s="63"/>
    </row>
    <row r="251" spans="1:4" s="26" customFormat="1" ht="18.75" customHeight="1" hidden="1">
      <c r="A251" s="106"/>
      <c r="B251" s="74"/>
      <c r="C251" s="76"/>
      <c r="D251" s="63"/>
    </row>
    <row r="252" spans="1:4" s="26" customFormat="1" ht="18.75" customHeight="1" hidden="1">
      <c r="A252" s="106"/>
      <c r="B252" s="74"/>
      <c r="C252" s="76"/>
      <c r="D252" s="63"/>
    </row>
    <row r="253" spans="1:4" s="26" customFormat="1" ht="18.75" customHeight="1" hidden="1">
      <c r="A253" s="107"/>
      <c r="B253" s="77" t="s">
        <v>98</v>
      </c>
      <c r="C253" s="78"/>
      <c r="D253" s="67">
        <f>SUM(D248:D252)</f>
        <v>0</v>
      </c>
    </row>
    <row r="254" spans="1:4" s="26" customFormat="1" ht="19.5" customHeight="1" hidden="1">
      <c r="A254" s="105" t="s">
        <v>60</v>
      </c>
      <c r="B254" s="84" t="s">
        <v>121</v>
      </c>
      <c r="C254" s="85"/>
      <c r="D254" s="63"/>
    </row>
    <row r="255" spans="1:4" s="26" customFormat="1" ht="19.5" customHeight="1" hidden="1">
      <c r="A255" s="106"/>
      <c r="B255" s="84"/>
      <c r="C255" s="85"/>
      <c r="D255" s="63"/>
    </row>
    <row r="256" spans="1:4" s="26" customFormat="1" ht="23.25" customHeight="1" hidden="1">
      <c r="A256" s="106"/>
      <c r="B256" s="84"/>
      <c r="C256" s="85"/>
      <c r="D256" s="63"/>
    </row>
    <row r="257" spans="1:4" s="26" customFormat="1" ht="42.75" customHeight="1" hidden="1">
      <c r="A257" s="106"/>
      <c r="B257" s="74"/>
      <c r="C257" s="75"/>
      <c r="D257" s="63"/>
    </row>
    <row r="258" spans="1:4" s="26" customFormat="1" ht="18" customHeight="1" hidden="1">
      <c r="A258" s="107"/>
      <c r="B258" s="97" t="s">
        <v>98</v>
      </c>
      <c r="C258" s="98"/>
      <c r="D258" s="67">
        <f>D254+D255+D256+D257</f>
        <v>0</v>
      </c>
    </row>
    <row r="259" spans="1:4" s="26" customFormat="1" ht="41.25" customHeight="1" hidden="1">
      <c r="A259" s="103"/>
      <c r="B259" s="74"/>
      <c r="C259" s="76"/>
      <c r="D259" s="63"/>
    </row>
    <row r="260" spans="1:4" s="26" customFormat="1" ht="42" customHeight="1" hidden="1">
      <c r="A260" s="104"/>
      <c r="B260" s="74"/>
      <c r="C260" s="75"/>
      <c r="D260" s="63"/>
    </row>
    <row r="261" spans="1:4" s="26" customFormat="1" ht="24.75" customHeight="1" hidden="1">
      <c r="A261" s="51"/>
      <c r="B261" s="77" t="s">
        <v>98</v>
      </c>
      <c r="C261" s="78"/>
      <c r="D261" s="67">
        <f>D259+D260</f>
        <v>0</v>
      </c>
    </row>
    <row r="262" spans="1:4" s="26" customFormat="1" ht="30" customHeight="1" hidden="1">
      <c r="A262" s="86" t="s">
        <v>97</v>
      </c>
      <c r="B262" s="84" t="s">
        <v>133</v>
      </c>
      <c r="C262" s="85"/>
      <c r="D262" s="63"/>
    </row>
    <row r="263" spans="1:4" s="26" customFormat="1" ht="33" customHeight="1" hidden="1">
      <c r="A263" s="87"/>
      <c r="B263" s="84"/>
      <c r="C263" s="85"/>
      <c r="D263" s="63"/>
    </row>
    <row r="264" spans="1:7" s="26" customFormat="1" ht="30" customHeight="1" hidden="1">
      <c r="A264" s="87"/>
      <c r="B264" s="84"/>
      <c r="C264" s="85"/>
      <c r="D264" s="63"/>
      <c r="G264" s="28"/>
    </row>
    <row r="265" spans="1:4" s="26" customFormat="1" ht="42" customHeight="1" hidden="1">
      <c r="A265" s="87"/>
      <c r="B265" s="74"/>
      <c r="C265" s="75"/>
      <c r="D265" s="63"/>
    </row>
    <row r="266" spans="1:4" s="26" customFormat="1" ht="21.75" customHeight="1" hidden="1">
      <c r="A266" s="87"/>
      <c r="B266" s="74"/>
      <c r="C266" s="75"/>
      <c r="D266" s="63"/>
    </row>
    <row r="267" spans="1:4" s="26" customFormat="1" ht="31.5" customHeight="1" hidden="1">
      <c r="A267" s="87"/>
      <c r="B267" s="74"/>
      <c r="C267" s="75"/>
      <c r="D267" s="63"/>
    </row>
    <row r="268" spans="1:4" s="26" customFormat="1" ht="45.75" customHeight="1" hidden="1">
      <c r="A268" s="87"/>
      <c r="B268" s="74"/>
      <c r="C268" s="75"/>
      <c r="D268" s="63"/>
    </row>
    <row r="269" spans="1:4" s="26" customFormat="1" ht="18.75" customHeight="1" hidden="1">
      <c r="A269" s="87"/>
      <c r="B269" s="74"/>
      <c r="C269" s="75"/>
      <c r="D269" s="63"/>
    </row>
    <row r="270" spans="1:4" s="26" customFormat="1" ht="18.75" customHeight="1" hidden="1">
      <c r="A270" s="87"/>
      <c r="B270" s="74"/>
      <c r="C270" s="75"/>
      <c r="D270" s="63"/>
    </row>
    <row r="271" spans="1:4" s="26" customFormat="1" ht="18.75" customHeight="1" hidden="1">
      <c r="A271" s="87"/>
      <c r="B271" s="74"/>
      <c r="C271" s="75"/>
      <c r="D271" s="63"/>
    </row>
    <row r="272" spans="1:4" s="26" customFormat="1" ht="18.75" customHeight="1" hidden="1">
      <c r="A272" s="87"/>
      <c r="B272" s="74"/>
      <c r="C272" s="75"/>
      <c r="D272" s="63"/>
    </row>
    <row r="273" spans="1:4" s="26" customFormat="1" ht="39" customHeight="1" hidden="1">
      <c r="A273" s="87"/>
      <c r="B273" s="74"/>
      <c r="C273" s="75"/>
      <c r="D273" s="63"/>
    </row>
    <row r="274" spans="1:4" s="26" customFormat="1" ht="18.75" customHeight="1" hidden="1">
      <c r="A274" s="87"/>
      <c r="B274" s="74"/>
      <c r="C274" s="75"/>
      <c r="D274" s="63"/>
    </row>
    <row r="275" spans="1:4" s="26" customFormat="1" ht="39" customHeight="1" hidden="1">
      <c r="A275" s="87"/>
      <c r="B275" s="79"/>
      <c r="C275" s="80"/>
      <c r="D275" s="63"/>
    </row>
    <row r="276" spans="1:4" s="26" customFormat="1" ht="18.75" customHeight="1" hidden="1">
      <c r="A276" s="87"/>
      <c r="B276" s="74"/>
      <c r="C276" s="75"/>
      <c r="D276" s="63"/>
    </row>
    <row r="277" spans="1:4" s="26" customFormat="1" ht="18.75" customHeight="1" hidden="1">
      <c r="A277" s="87"/>
      <c r="B277" s="74"/>
      <c r="C277" s="75"/>
      <c r="D277" s="63"/>
    </row>
    <row r="278" spans="1:4" s="26" customFormat="1" ht="18.75" customHeight="1" hidden="1">
      <c r="A278" s="87"/>
      <c r="B278" s="74"/>
      <c r="C278" s="75"/>
      <c r="D278" s="63"/>
    </row>
    <row r="279" spans="1:4" s="26" customFormat="1" ht="39.75" customHeight="1" hidden="1">
      <c r="A279" s="87"/>
      <c r="B279" s="84"/>
      <c r="C279" s="85"/>
      <c r="D279" s="63"/>
    </row>
    <row r="280" spans="1:4" s="26" customFormat="1" ht="25.5" customHeight="1" hidden="1">
      <c r="A280" s="87"/>
      <c r="B280" s="84"/>
      <c r="C280" s="85"/>
      <c r="D280" s="63"/>
    </row>
    <row r="281" spans="1:4" s="26" customFormat="1" ht="21.75" customHeight="1" hidden="1">
      <c r="A281" s="87"/>
      <c r="B281" s="84"/>
      <c r="C281" s="85"/>
      <c r="D281" s="63"/>
    </row>
    <row r="282" spans="1:4" s="26" customFormat="1" ht="21.75" customHeight="1" hidden="1">
      <c r="A282" s="88"/>
      <c r="B282" s="84"/>
      <c r="C282" s="85"/>
      <c r="D282" s="63"/>
    </row>
    <row r="283" spans="1:4" s="26" customFormat="1" ht="19.5" hidden="1">
      <c r="A283" s="21"/>
      <c r="B283" s="97" t="s">
        <v>98</v>
      </c>
      <c r="C283" s="98"/>
      <c r="D283" s="67">
        <f>SUM(D262:D282)</f>
        <v>0</v>
      </c>
    </row>
    <row r="284" spans="1:7" s="26" customFormat="1" ht="19.5" customHeight="1" hidden="1">
      <c r="A284" s="21"/>
      <c r="B284" s="99" t="s">
        <v>19</v>
      </c>
      <c r="C284" s="100"/>
      <c r="D284" s="69">
        <f>D157+D12</f>
        <v>0</v>
      </c>
      <c r="E284" s="27"/>
      <c r="F284" s="28"/>
      <c r="G284" s="28"/>
    </row>
    <row r="285" spans="1:7" s="26" customFormat="1" ht="19.5" customHeight="1">
      <c r="A285" s="21"/>
      <c r="B285" s="99" t="s">
        <v>58</v>
      </c>
      <c r="C285" s="100"/>
      <c r="D285" s="24">
        <f>SUM(D286:D290)</f>
        <v>3368284.0599999996</v>
      </c>
      <c r="E285" s="27"/>
      <c r="G285" s="28"/>
    </row>
    <row r="286" spans="1:7" s="26" customFormat="1" ht="53.25" customHeight="1" hidden="1">
      <c r="A286" s="101" t="s">
        <v>97</v>
      </c>
      <c r="B286" s="92"/>
      <c r="C286" s="93"/>
      <c r="D286" s="63"/>
      <c r="E286" s="27"/>
      <c r="G286" s="28"/>
    </row>
    <row r="287" spans="1:5" s="26" customFormat="1" ht="46.5" customHeight="1" hidden="1">
      <c r="A287" s="102"/>
      <c r="B287" s="92"/>
      <c r="C287" s="93"/>
      <c r="D287" s="63"/>
      <c r="E287" s="27"/>
    </row>
    <row r="288" spans="1:5" s="26" customFormat="1" ht="46.5" customHeight="1">
      <c r="A288" s="21" t="s">
        <v>97</v>
      </c>
      <c r="B288" s="92" t="s">
        <v>137</v>
      </c>
      <c r="C288" s="93"/>
      <c r="D288" s="63">
        <v>3319590.78</v>
      </c>
      <c r="E288" s="81"/>
    </row>
    <row r="289" spans="1:5" s="26" customFormat="1" ht="46.5" customHeight="1">
      <c r="A289" s="21"/>
      <c r="B289" s="92" t="s">
        <v>138</v>
      </c>
      <c r="C289" s="93"/>
      <c r="D289" s="63">
        <v>48693.28</v>
      </c>
      <c r="E289" s="81"/>
    </row>
    <row r="290" spans="1:4" s="26" customFormat="1" ht="18.75" customHeight="1" hidden="1">
      <c r="A290" s="21"/>
      <c r="B290" s="84"/>
      <c r="C290" s="85"/>
      <c r="D290" s="29"/>
    </row>
    <row r="291" spans="1:4" s="26" customFormat="1" ht="18.75" customHeight="1" hidden="1">
      <c r="A291" s="59"/>
      <c r="B291" s="84"/>
      <c r="C291" s="94"/>
      <c r="D291" s="29"/>
    </row>
    <row r="292" spans="1:7" s="26" customFormat="1" ht="21" customHeight="1">
      <c r="A292" s="51"/>
      <c r="B292" s="95" t="s">
        <v>102</v>
      </c>
      <c r="C292" s="96"/>
      <c r="D292" s="24">
        <f>D284+D285</f>
        <v>3368284.0599999996</v>
      </c>
      <c r="F292" s="28"/>
      <c r="G292" s="28"/>
    </row>
    <row r="293" spans="1:4" s="26" customFormat="1" ht="21" customHeight="1" hidden="1">
      <c r="A293" s="51"/>
      <c r="B293" s="84"/>
      <c r="C293" s="85"/>
      <c r="D293" s="29"/>
    </row>
    <row r="294" spans="1:4" s="26" customFormat="1" ht="18.75" hidden="1">
      <c r="A294" s="51"/>
      <c r="B294" s="84"/>
      <c r="C294" s="85"/>
      <c r="D294" s="29"/>
    </row>
    <row r="295" spans="1:4" s="66" customFormat="1" ht="21" customHeight="1">
      <c r="A295" s="64"/>
      <c r="B295" s="89" t="s">
        <v>101</v>
      </c>
      <c r="C295" s="90"/>
      <c r="D295" s="65">
        <f>D10-D284-D285</f>
        <v>201541.56000000052</v>
      </c>
    </row>
    <row r="296" spans="1:4" s="26" customFormat="1" ht="21" customHeight="1">
      <c r="A296" s="51"/>
      <c r="B296" s="84"/>
      <c r="C296" s="85"/>
      <c r="D296" s="29"/>
    </row>
    <row r="297" spans="1:5" s="26" customFormat="1" ht="23.25" customHeight="1">
      <c r="A297" s="51"/>
      <c r="B297" s="91" t="s">
        <v>88</v>
      </c>
      <c r="C297" s="91"/>
      <c r="D297" s="24">
        <f>D296+D299+D300+D301+D302+D304+D306+D307</f>
        <v>0</v>
      </c>
      <c r="E297" s="27"/>
    </row>
    <row r="298" spans="1:5" s="26" customFormat="1" ht="0.75" customHeight="1">
      <c r="A298" s="51"/>
      <c r="B298" s="84" t="s">
        <v>93</v>
      </c>
      <c r="C298" s="85"/>
      <c r="D298" s="29"/>
      <c r="E298" s="27"/>
    </row>
    <row r="299" spans="1:5" s="26" customFormat="1" ht="23.25" customHeight="1">
      <c r="A299" s="51"/>
      <c r="B299" s="84"/>
      <c r="C299" s="85"/>
      <c r="D299" s="29"/>
      <c r="E299" s="27"/>
    </row>
    <row r="300" spans="1:5" s="26" customFormat="1" ht="21.75" customHeight="1" hidden="1">
      <c r="A300" s="21"/>
      <c r="B300" s="84"/>
      <c r="C300" s="85"/>
      <c r="D300" s="29"/>
      <c r="E300" s="27"/>
    </row>
    <row r="301" spans="1:5" s="26" customFormat="1" ht="78.75" customHeight="1" hidden="1">
      <c r="A301" s="86"/>
      <c r="B301" s="84"/>
      <c r="C301" s="85"/>
      <c r="D301" s="29"/>
      <c r="E301" s="27"/>
    </row>
    <row r="302" spans="1:5" s="26" customFormat="1" ht="76.5" customHeight="1" hidden="1">
      <c r="A302" s="87"/>
      <c r="B302" s="84"/>
      <c r="C302" s="85"/>
      <c r="D302" s="29"/>
      <c r="E302" s="27"/>
    </row>
    <row r="303" spans="1:5" s="26" customFormat="1" ht="50.25" customHeight="1" hidden="1">
      <c r="A303" s="87"/>
      <c r="B303" s="84"/>
      <c r="C303" s="85"/>
      <c r="D303" s="29"/>
      <c r="E303" s="27"/>
    </row>
    <row r="304" spans="1:5" s="26" customFormat="1" ht="18" customHeight="1" hidden="1">
      <c r="A304" s="88"/>
      <c r="B304" s="84"/>
      <c r="C304" s="85"/>
      <c r="D304" s="29"/>
      <c r="E304" s="27"/>
    </row>
    <row r="305" spans="1:5" s="26" customFormat="1" ht="18.75" hidden="1">
      <c r="A305" s="22"/>
      <c r="B305" s="22"/>
      <c r="C305" s="22"/>
      <c r="D305" s="31"/>
      <c r="E305" s="27"/>
    </row>
    <row r="306" spans="1:4" ht="48" customHeight="1" hidden="1">
      <c r="A306" s="72"/>
      <c r="B306" s="83"/>
      <c r="C306" s="83"/>
      <c r="D306" s="73"/>
    </row>
    <row r="307" spans="1:4" ht="57" customHeight="1" hidden="1">
      <c r="A307" s="21"/>
      <c r="B307" s="84"/>
      <c r="C307" s="85"/>
      <c r="D307" s="73"/>
    </row>
  </sheetData>
  <sheetProtection password="CE38" sheet="1" objects="1" scenarios="1" selectLockedCells="1" selectUnlockedCells="1"/>
  <mergeCells count="181">
    <mergeCell ref="B306:C306"/>
    <mergeCell ref="B307:C307"/>
    <mergeCell ref="B300:C300"/>
    <mergeCell ref="A301:A304"/>
    <mergeCell ref="B301:C301"/>
    <mergeCell ref="B302:C302"/>
    <mergeCell ref="B303:C303"/>
    <mergeCell ref="B304:C304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3:C283"/>
    <mergeCell ref="B284:C284"/>
    <mergeCell ref="B285:C285"/>
    <mergeCell ref="A286:A287"/>
    <mergeCell ref="B286:C286"/>
    <mergeCell ref="B287:C287"/>
    <mergeCell ref="A259:A260"/>
    <mergeCell ref="A262:A282"/>
    <mergeCell ref="B262:C262"/>
    <mergeCell ref="B263:C263"/>
    <mergeCell ref="B264:C264"/>
    <mergeCell ref="B279:C279"/>
    <mergeCell ref="B280:C280"/>
    <mergeCell ref="B281:C281"/>
    <mergeCell ref="B282:C282"/>
    <mergeCell ref="A233:A242"/>
    <mergeCell ref="B233:C233"/>
    <mergeCell ref="B234:C234"/>
    <mergeCell ref="A248:A253"/>
    <mergeCell ref="A254:A258"/>
    <mergeCell ref="B254:C254"/>
    <mergeCell ref="B255:C255"/>
    <mergeCell ref="B256:C256"/>
    <mergeCell ref="B258:C258"/>
    <mergeCell ref="A243:A247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2:C242"/>
    <mergeCell ref="B241:C241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35:C235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26"/>
    <mergeCell ref="B214:C214"/>
    <mergeCell ref="B215:C215"/>
    <mergeCell ref="B216:C216"/>
    <mergeCell ref="B217:C217"/>
    <mergeCell ref="B218:C218"/>
    <mergeCell ref="B219:C219"/>
    <mergeCell ref="A203:A206"/>
    <mergeCell ref="B203:C203"/>
    <mergeCell ref="B204:C204"/>
    <mergeCell ref="B205:C205"/>
    <mergeCell ref="B206:C206"/>
    <mergeCell ref="A207:A213"/>
    <mergeCell ref="B207:C207"/>
    <mergeCell ref="B208:C208"/>
    <mergeCell ref="B209:C209"/>
    <mergeCell ref="B210:C210"/>
    <mergeCell ref="B195:C195"/>
    <mergeCell ref="B196:C196"/>
    <mergeCell ref="A197:A202"/>
    <mergeCell ref="B197:C197"/>
    <mergeCell ref="B198:C198"/>
    <mergeCell ref="B199:C199"/>
    <mergeCell ref="B200:C200"/>
    <mergeCell ref="B201:C201"/>
    <mergeCell ref="B202:C202"/>
    <mergeCell ref="B189:C189"/>
    <mergeCell ref="B190:C190"/>
    <mergeCell ref="B191:C191"/>
    <mergeCell ref="B192:C192"/>
    <mergeCell ref="B193:C193"/>
    <mergeCell ref="B194:C194"/>
    <mergeCell ref="B180:C180"/>
    <mergeCell ref="B181:C181"/>
    <mergeCell ref="B182:C182"/>
    <mergeCell ref="A183:A196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A176:A182"/>
    <mergeCell ref="B176:C176"/>
    <mergeCell ref="B177:C177"/>
    <mergeCell ref="B178:C178"/>
    <mergeCell ref="B179:C179"/>
    <mergeCell ref="A162:A175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3" r:id="rId1"/>
  <rowBreaks count="1" manualBreakCount="1">
    <brk id="20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7"/>
  <sheetViews>
    <sheetView tabSelected="1" view="pageBreakPreview" zoomScale="70" zoomScaleSheetLayoutView="70" zoomScalePageLayoutView="0" workbookViewId="0" topLeftCell="A19">
      <selection activeCell="D289" sqref="D289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5.5" customHeight="1">
      <c r="A1" s="127" t="s">
        <v>105</v>
      </c>
      <c r="B1" s="127"/>
      <c r="C1" s="127"/>
      <c r="D1" s="127"/>
      <c r="E1" s="127"/>
    </row>
    <row r="2" spans="1:5" ht="26.25" customHeight="1" hidden="1">
      <c r="A2" s="128" t="s">
        <v>131</v>
      </c>
      <c r="B2" s="128"/>
      <c r="C2" s="128"/>
      <c r="D2" s="12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14" t="s">
        <v>106</v>
      </c>
      <c r="B4" s="114"/>
      <c r="C4" s="114"/>
      <c r="D4" s="53">
        <v>2660717.96</v>
      </c>
      <c r="E4" s="23"/>
    </row>
    <row r="5" spans="1:5" ht="23.25" customHeight="1">
      <c r="A5" s="114" t="s">
        <v>107</v>
      </c>
      <c r="B5" s="114"/>
      <c r="C5" s="114"/>
      <c r="D5" s="53">
        <f>D7+D8+D9+D6</f>
        <v>518670.41</v>
      </c>
      <c r="E5" s="23"/>
    </row>
    <row r="6" spans="1:5" ht="23.25" customHeight="1">
      <c r="A6" s="130" t="s">
        <v>103</v>
      </c>
      <c r="B6" s="131"/>
      <c r="C6" s="132"/>
      <c r="D6" s="24"/>
      <c r="E6" s="23"/>
    </row>
    <row r="7" spans="1:5" ht="23.25" customHeight="1">
      <c r="A7" s="130" t="s">
        <v>104</v>
      </c>
      <c r="B7" s="131"/>
      <c r="C7" s="132"/>
      <c r="D7" s="24"/>
      <c r="E7" s="23"/>
    </row>
    <row r="8" spans="1:5" ht="30" customHeight="1">
      <c r="A8" s="123" t="s">
        <v>61</v>
      </c>
      <c r="B8" s="123"/>
      <c r="C8" s="123"/>
      <c r="D8" s="71">
        <v>518670.41</v>
      </c>
      <c r="E8" s="23"/>
    </row>
    <row r="9" spans="1:5" ht="22.5" customHeight="1">
      <c r="A9" s="124" t="s">
        <v>62</v>
      </c>
      <c r="B9" s="124"/>
      <c r="C9" s="124"/>
      <c r="D9" s="35">
        <v>0</v>
      </c>
      <c r="E9" s="23"/>
    </row>
    <row r="10" spans="1:5" ht="23.25" customHeight="1">
      <c r="A10" s="114" t="s">
        <v>108</v>
      </c>
      <c r="B10" s="114"/>
      <c r="C10" s="114"/>
      <c r="D10" s="53">
        <f>D4+D5</f>
        <v>3179388.37</v>
      </c>
      <c r="E10" s="23"/>
    </row>
    <row r="11" spans="1:5" ht="18.75" customHeight="1">
      <c r="A11" s="125" t="s">
        <v>70</v>
      </c>
      <c r="B11" s="125"/>
      <c r="C11" s="125"/>
      <c r="D11" s="125"/>
      <c r="E11" s="23"/>
    </row>
    <row r="12" spans="1:6" s="25" customFormat="1" ht="24.75" customHeight="1">
      <c r="A12" s="54" t="s">
        <v>53</v>
      </c>
      <c r="B12" s="125" t="s">
        <v>54</v>
      </c>
      <c r="C12" s="125"/>
      <c r="D12" s="55">
        <f>D13+D34+D40+D48+D153+D154+D155+D156</f>
        <v>515974.44</v>
      </c>
      <c r="E12" s="24"/>
      <c r="F12" s="62"/>
    </row>
    <row r="13" spans="1:5" s="25" customFormat="1" ht="36" customHeight="1">
      <c r="A13" s="51" t="s">
        <v>55</v>
      </c>
      <c r="B13" s="126" t="s">
        <v>109</v>
      </c>
      <c r="C13" s="126"/>
      <c r="D13" s="39">
        <f>D14+D15+D16+D17+D18+D19+D20+D21+D22+D23+D24+D25+D26+D27+D28+D29+D30+D31+D32+D33</f>
        <v>284269.51</v>
      </c>
      <c r="E13" s="24"/>
    </row>
    <row r="14" spans="1:5" s="25" customFormat="1" ht="21" customHeight="1" hidden="1">
      <c r="A14" s="56"/>
      <c r="B14" s="50"/>
      <c r="C14" s="49" t="s">
        <v>73</v>
      </c>
      <c r="D14" s="45"/>
      <c r="E14" s="24"/>
    </row>
    <row r="15" spans="1:5" s="25" customFormat="1" ht="21" customHeight="1" hidden="1">
      <c r="A15" s="56"/>
      <c r="B15" s="50"/>
      <c r="C15" s="49" t="s">
        <v>94</v>
      </c>
      <c r="D15" s="45"/>
      <c r="E15" s="24"/>
    </row>
    <row r="16" spans="1:5" s="33" customFormat="1" ht="22.5" customHeight="1" hidden="1">
      <c r="A16" s="56"/>
      <c r="B16" s="50"/>
      <c r="C16" s="49" t="s">
        <v>59</v>
      </c>
      <c r="D16" s="45"/>
      <c r="E16" s="32"/>
    </row>
    <row r="17" spans="1:5" s="33" customFormat="1" ht="22.5" customHeight="1" hidden="1">
      <c r="A17" s="56"/>
      <c r="B17" s="50"/>
      <c r="C17" s="49" t="s">
        <v>30</v>
      </c>
      <c r="D17" s="45"/>
      <c r="E17" s="32"/>
    </row>
    <row r="18" spans="1:5" s="33" customFormat="1" ht="22.5" customHeight="1" hidden="1">
      <c r="A18" s="56"/>
      <c r="B18" s="50"/>
      <c r="C18" s="49" t="s">
        <v>74</v>
      </c>
      <c r="D18" s="45"/>
      <c r="E18" s="32"/>
    </row>
    <row r="19" spans="1:5" s="33" customFormat="1" ht="22.5" customHeight="1">
      <c r="A19" s="56"/>
      <c r="B19" s="50"/>
      <c r="C19" s="49" t="s">
        <v>115</v>
      </c>
      <c r="D19" s="45">
        <v>18369.51</v>
      </c>
      <c r="E19" s="32"/>
    </row>
    <row r="20" spans="1:5" s="33" customFormat="1" ht="24.75" customHeight="1" hidden="1">
      <c r="A20" s="56"/>
      <c r="B20" s="50"/>
      <c r="C20" s="49" t="s">
        <v>75</v>
      </c>
      <c r="D20" s="45"/>
      <c r="E20" s="32"/>
    </row>
    <row r="21" spans="1:5" s="33" customFormat="1" ht="18.75" customHeight="1" hidden="1">
      <c r="A21" s="56"/>
      <c r="B21" s="50"/>
      <c r="C21" s="49" t="s">
        <v>15</v>
      </c>
      <c r="D21" s="45"/>
      <c r="E21" s="32"/>
    </row>
    <row r="22" spans="1:5" s="33" customFormat="1" ht="22.5" customHeight="1">
      <c r="A22" s="56"/>
      <c r="B22" s="50"/>
      <c r="C22" s="49" t="s">
        <v>84</v>
      </c>
      <c r="D22" s="45">
        <v>47700</v>
      </c>
      <c r="E22" s="32"/>
    </row>
    <row r="23" spans="1:5" s="33" customFormat="1" ht="22.5" customHeight="1" hidden="1">
      <c r="A23" s="56"/>
      <c r="B23" s="50"/>
      <c r="C23" s="49" t="s">
        <v>18</v>
      </c>
      <c r="D23" s="45"/>
      <c r="E23" s="32"/>
    </row>
    <row r="24" spans="1:5" s="33" customFormat="1" ht="22.5" customHeight="1" hidden="1">
      <c r="A24" s="56"/>
      <c r="B24" s="50"/>
      <c r="C24" s="49" t="s">
        <v>31</v>
      </c>
      <c r="D24" s="45"/>
      <c r="E24" s="32"/>
    </row>
    <row r="25" spans="1:5" s="33" customFormat="1" ht="22.5" customHeight="1" hidden="1">
      <c r="A25" s="56"/>
      <c r="B25" s="50"/>
      <c r="C25" s="49" t="s">
        <v>65</v>
      </c>
      <c r="D25" s="45"/>
      <c r="E25" s="32"/>
    </row>
    <row r="26" spans="1:5" s="33" customFormat="1" ht="22.5" customHeight="1" hidden="1">
      <c r="A26" s="56"/>
      <c r="B26" s="50"/>
      <c r="C26" s="49" t="s">
        <v>45</v>
      </c>
      <c r="D26" s="45"/>
      <c r="E26" s="32"/>
    </row>
    <row r="27" spans="1:5" s="33" customFormat="1" ht="21" customHeight="1" hidden="1">
      <c r="A27" s="56"/>
      <c r="B27" s="50"/>
      <c r="C27" s="49" t="s">
        <v>69</v>
      </c>
      <c r="D27" s="45"/>
      <c r="E27" s="32"/>
    </row>
    <row r="28" spans="1:5" s="33" customFormat="1" ht="21" customHeight="1">
      <c r="A28" s="56"/>
      <c r="B28" s="50"/>
      <c r="C28" s="49" t="s">
        <v>66</v>
      </c>
      <c r="D28" s="45">
        <v>54700</v>
      </c>
      <c r="E28" s="32"/>
    </row>
    <row r="29" spans="1:5" s="33" customFormat="1" ht="21" customHeight="1" hidden="1">
      <c r="A29" s="56"/>
      <c r="B29" s="50"/>
      <c r="C29" s="49" t="s">
        <v>76</v>
      </c>
      <c r="D29" s="45"/>
      <c r="E29" s="32"/>
    </row>
    <row r="30" spans="1:5" s="33" customFormat="1" ht="21" customHeight="1" hidden="1">
      <c r="A30" s="56"/>
      <c r="B30" s="50"/>
      <c r="C30" s="49" t="s">
        <v>86</v>
      </c>
      <c r="D30" s="45"/>
      <c r="E30" s="32"/>
    </row>
    <row r="31" spans="1:5" s="33" customFormat="1" ht="21" customHeight="1">
      <c r="A31" s="56"/>
      <c r="B31" s="50"/>
      <c r="C31" s="49" t="s">
        <v>89</v>
      </c>
      <c r="D31" s="45">
        <v>163500</v>
      </c>
      <c r="E31" s="32"/>
    </row>
    <row r="32" spans="1:5" s="33" customFormat="1" ht="17.25" customHeight="1" hidden="1">
      <c r="A32" s="56"/>
      <c r="B32" s="50"/>
      <c r="C32" s="49" t="s">
        <v>0</v>
      </c>
      <c r="D32" s="46"/>
      <c r="E32" s="32"/>
    </row>
    <row r="33" spans="1:5" s="33" customFormat="1" ht="21" customHeight="1" hidden="1">
      <c r="A33" s="56"/>
      <c r="B33" s="50"/>
      <c r="C33" s="49" t="s">
        <v>60</v>
      </c>
      <c r="D33" s="45"/>
      <c r="E33" s="32"/>
    </row>
    <row r="34" spans="1:5" s="33" customFormat="1" ht="23.25" customHeight="1">
      <c r="A34" s="51" t="s">
        <v>8</v>
      </c>
      <c r="B34" s="121" t="s">
        <v>67</v>
      </c>
      <c r="C34" s="122"/>
      <c r="D34" s="39">
        <f>SUM(D35:D39)</f>
        <v>2913.75</v>
      </c>
      <c r="E34" s="32"/>
    </row>
    <row r="35" spans="1:5" s="33" customFormat="1" ht="22.5" customHeight="1">
      <c r="A35" s="51"/>
      <c r="B35" s="120" t="s">
        <v>68</v>
      </c>
      <c r="C35" s="120"/>
      <c r="D35" s="41">
        <v>2913.75</v>
      </c>
      <c r="E35" s="32"/>
    </row>
    <row r="36" spans="1:5" s="25" customFormat="1" ht="24" customHeight="1" hidden="1">
      <c r="A36" s="51"/>
      <c r="B36" s="120" t="s">
        <v>15</v>
      </c>
      <c r="C36" s="120"/>
      <c r="D36" s="41"/>
      <c r="E36" s="24"/>
    </row>
    <row r="37" spans="1:5" s="25" customFormat="1" ht="24" customHeight="1" hidden="1">
      <c r="A37" s="51"/>
      <c r="B37" s="120" t="s">
        <v>90</v>
      </c>
      <c r="C37" s="120"/>
      <c r="D37" s="42"/>
      <c r="E37" s="24"/>
    </row>
    <row r="38" spans="1:5" s="25" customFormat="1" ht="19.5" hidden="1">
      <c r="A38" s="51"/>
      <c r="B38" s="120" t="s">
        <v>91</v>
      </c>
      <c r="C38" s="120"/>
      <c r="D38" s="41"/>
      <c r="E38" s="24"/>
    </row>
    <row r="39" spans="1:5" s="25" customFormat="1" ht="19.5" customHeight="1" hidden="1">
      <c r="A39" s="51"/>
      <c r="B39" s="118"/>
      <c r="C39" s="119"/>
      <c r="D39" s="41"/>
      <c r="E39" s="24"/>
    </row>
    <row r="40" spans="1:5" s="25" customFormat="1" ht="24" customHeight="1">
      <c r="A40" s="51" t="s">
        <v>10</v>
      </c>
      <c r="B40" s="115" t="s">
        <v>67</v>
      </c>
      <c r="C40" s="115"/>
      <c r="D40" s="43">
        <f>SUM(D41:D47)</f>
        <v>0</v>
      </c>
      <c r="E40" s="24"/>
    </row>
    <row r="41" spans="1:5" s="25" customFormat="1" ht="24" customHeight="1" hidden="1">
      <c r="A41" s="51"/>
      <c r="B41" s="120" t="s">
        <v>63</v>
      </c>
      <c r="C41" s="120"/>
      <c r="D41" s="41"/>
      <c r="E41" s="24"/>
    </row>
    <row r="42" spans="1:5" s="25" customFormat="1" ht="24" customHeight="1" hidden="1">
      <c r="A42" s="51"/>
      <c r="B42" s="120" t="s">
        <v>83</v>
      </c>
      <c r="C42" s="120"/>
      <c r="D42" s="41"/>
      <c r="E42" s="24"/>
    </row>
    <row r="43" spans="1:5" s="25" customFormat="1" ht="19.5" hidden="1">
      <c r="A43" s="51"/>
      <c r="B43" s="120" t="s">
        <v>84</v>
      </c>
      <c r="C43" s="120"/>
      <c r="D43" s="41"/>
      <c r="E43" s="24"/>
    </row>
    <row r="44" spans="1:5" s="25" customFormat="1" ht="19.5" hidden="1">
      <c r="A44" s="51"/>
      <c r="B44" s="120" t="s">
        <v>15</v>
      </c>
      <c r="C44" s="120"/>
      <c r="D44" s="41"/>
      <c r="E44" s="24"/>
    </row>
    <row r="45" spans="1:5" s="25" customFormat="1" ht="19.5" hidden="1">
      <c r="A45" s="51"/>
      <c r="B45" s="120" t="s">
        <v>31</v>
      </c>
      <c r="C45" s="120"/>
      <c r="D45" s="41"/>
      <c r="E45" s="24"/>
    </row>
    <row r="46" spans="1:5" s="25" customFormat="1" ht="24" customHeight="1" hidden="1">
      <c r="A46" s="51"/>
      <c r="B46" s="118" t="s">
        <v>68</v>
      </c>
      <c r="C46" s="119"/>
      <c r="D46" s="41"/>
      <c r="E46" s="24"/>
    </row>
    <row r="47" spans="1:5" s="25" customFormat="1" ht="24" customHeight="1" hidden="1">
      <c r="A47" s="51"/>
      <c r="B47" s="120" t="s">
        <v>74</v>
      </c>
      <c r="C47" s="120"/>
      <c r="D47" s="41"/>
      <c r="E47" s="24"/>
    </row>
    <row r="48" spans="1:5" s="25" customFormat="1" ht="24" customHeight="1">
      <c r="A48" s="21" t="s">
        <v>25</v>
      </c>
      <c r="B48" s="115" t="s">
        <v>67</v>
      </c>
      <c r="C48" s="115"/>
      <c r="D48" s="70">
        <f>D49+D70+D92+D113+D132+D151</f>
        <v>228791.18</v>
      </c>
      <c r="E48" s="24"/>
    </row>
    <row r="49" spans="1:5" s="25" customFormat="1" ht="18" customHeight="1">
      <c r="A49" s="21"/>
      <c r="B49" s="115" t="s">
        <v>72</v>
      </c>
      <c r="C49" s="115"/>
      <c r="D49" s="60">
        <f>SUM(D50:D69)</f>
        <v>0</v>
      </c>
      <c r="E49" s="24"/>
    </row>
    <row r="50" spans="1:5" s="25" customFormat="1" ht="27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 hidden="1">
      <c r="A56" s="56"/>
      <c r="B56" s="57"/>
      <c r="C56" s="49" t="s">
        <v>15</v>
      </c>
      <c r="D56" s="45"/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86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89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99</v>
      </c>
      <c r="D69" s="45"/>
      <c r="E69" s="32"/>
    </row>
    <row r="70" spans="1:5" s="33" customFormat="1" ht="21" customHeight="1">
      <c r="A70" s="21"/>
      <c r="B70" s="115" t="s">
        <v>1</v>
      </c>
      <c r="C70" s="115"/>
      <c r="D70" s="60">
        <f>SUM(D71:D91)</f>
        <v>0</v>
      </c>
      <c r="E70" s="32"/>
    </row>
    <row r="71" spans="1:5" s="25" customFormat="1" ht="21" customHeight="1" hidden="1">
      <c r="A71" s="56"/>
      <c r="B71" s="49"/>
      <c r="C71" s="49" t="s">
        <v>14</v>
      </c>
      <c r="D71" s="45"/>
      <c r="E71" s="24"/>
    </row>
    <row r="72" spans="1:5" s="33" customFormat="1" ht="19.5" customHeight="1" hidden="1">
      <c r="A72" s="56"/>
      <c r="B72" s="49"/>
      <c r="C72" s="49" t="s">
        <v>59</v>
      </c>
      <c r="D72" s="45"/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 hidden="1">
      <c r="A78" s="56"/>
      <c r="B78" s="49"/>
      <c r="C78" s="49" t="s">
        <v>64</v>
      </c>
      <c r="D78" s="45"/>
      <c r="E78" s="32"/>
    </row>
    <row r="79" spans="1:5" s="33" customFormat="1" ht="19.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 hidden="1">
      <c r="A81" s="56"/>
      <c r="B81" s="49"/>
      <c r="C81" s="49" t="s">
        <v>18</v>
      </c>
      <c r="D81" s="45"/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 hidden="1">
      <c r="A84" s="56"/>
      <c r="B84" s="49"/>
      <c r="C84" s="49" t="s">
        <v>45</v>
      </c>
      <c r="D84" s="45"/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86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 hidden="1">
      <c r="A91" s="56"/>
      <c r="B91" s="49"/>
      <c r="C91" s="49" t="s">
        <v>60</v>
      </c>
      <c r="D91" s="45"/>
      <c r="E91" s="32"/>
    </row>
    <row r="92" spans="1:5" s="33" customFormat="1" ht="21" customHeight="1">
      <c r="A92" s="21"/>
      <c r="B92" s="115" t="s">
        <v>2</v>
      </c>
      <c r="C92" s="115"/>
      <c r="D92" s="60">
        <f>SUM(D93:D112)</f>
        <v>226128.81</v>
      </c>
      <c r="E92" s="32"/>
    </row>
    <row r="93" spans="1:5" s="25" customFormat="1" ht="27" customHeight="1" hidden="1">
      <c r="A93" s="56"/>
      <c r="B93" s="57"/>
      <c r="C93" s="49" t="s">
        <v>73</v>
      </c>
      <c r="D93" s="48"/>
      <c r="E93" s="24"/>
    </row>
    <row r="94" spans="1:5" s="33" customFormat="1" ht="22.5" customHeight="1" hidden="1">
      <c r="A94" s="56"/>
      <c r="B94" s="57"/>
      <c r="C94" s="49" t="s">
        <v>59</v>
      </c>
      <c r="D94" s="45"/>
      <c r="E94" s="32"/>
    </row>
    <row r="95" spans="1:5" s="33" customFormat="1" ht="22.5" customHeight="1" hidden="1">
      <c r="A95" s="56"/>
      <c r="B95" s="57"/>
      <c r="C95" s="49" t="s">
        <v>30</v>
      </c>
      <c r="D95" s="45"/>
      <c r="E95" s="32"/>
    </row>
    <row r="96" spans="1:5" s="33" customFormat="1" ht="22.5" customHeight="1" hidden="1">
      <c r="A96" s="56"/>
      <c r="B96" s="57"/>
      <c r="C96" s="49" t="s">
        <v>74</v>
      </c>
      <c r="D96" s="45"/>
      <c r="E96" s="32"/>
    </row>
    <row r="97" spans="1:5" s="33" customFormat="1" ht="22.5" customHeight="1" hidden="1">
      <c r="A97" s="56"/>
      <c r="B97" s="57"/>
      <c r="C97" s="49" t="s">
        <v>63</v>
      </c>
      <c r="D97" s="45"/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>
      <c r="A99" s="56"/>
      <c r="B99" s="57"/>
      <c r="C99" s="49" t="s">
        <v>15</v>
      </c>
      <c r="D99" s="45">
        <v>43242.84</v>
      </c>
      <c r="E99" s="32"/>
    </row>
    <row r="100" spans="1:5" s="33" customFormat="1" ht="22.5" customHeight="1">
      <c r="A100" s="56"/>
      <c r="B100" s="57"/>
      <c r="C100" s="49" t="s">
        <v>64</v>
      </c>
      <c r="D100" s="45">
        <f>183599.75-713.78</f>
        <v>182885.97</v>
      </c>
      <c r="E100" s="32"/>
    </row>
    <row r="101" spans="1:5" s="33" customFormat="1" ht="22.5" customHeight="1" hidden="1">
      <c r="A101" s="56"/>
      <c r="B101" s="57"/>
      <c r="C101" s="49" t="s">
        <v>18</v>
      </c>
      <c r="D101" s="45"/>
      <c r="E101" s="32"/>
    </row>
    <row r="102" spans="1:5" s="33" customFormat="1" ht="22.5" customHeight="1" hidden="1">
      <c r="A102" s="56"/>
      <c r="B102" s="57"/>
      <c r="C102" s="49" t="s">
        <v>31</v>
      </c>
      <c r="D102" s="45"/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 hidden="1">
      <c r="A104" s="56"/>
      <c r="B104" s="57"/>
      <c r="C104" s="49" t="s">
        <v>45</v>
      </c>
      <c r="D104" s="45"/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 hidden="1">
      <c r="A106" s="56"/>
      <c r="B106" s="57"/>
      <c r="C106" s="49" t="s">
        <v>86</v>
      </c>
      <c r="D106" s="45"/>
      <c r="E106" s="32"/>
    </row>
    <row r="107" spans="1:5" s="33" customFormat="1" ht="22.5" customHeight="1" hidden="1">
      <c r="A107" s="56"/>
      <c r="B107" s="57"/>
      <c r="C107" s="49" t="s">
        <v>66</v>
      </c>
      <c r="D107" s="45"/>
      <c r="E107" s="32"/>
    </row>
    <row r="108" spans="1:5" s="33" customFormat="1" ht="22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86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 hidden="1">
      <c r="A111" s="56"/>
      <c r="B111" s="57"/>
      <c r="C111" s="49" t="s">
        <v>0</v>
      </c>
      <c r="D111" s="45"/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>
      <c r="A113" s="38"/>
      <c r="B113" s="115" t="s">
        <v>71</v>
      </c>
      <c r="C113" s="115"/>
      <c r="D113" s="60">
        <f>SUM(D114:D131)</f>
        <v>0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 hidden="1">
      <c r="A121" s="56"/>
      <c r="B121" s="49"/>
      <c r="C121" s="49" t="s">
        <v>64</v>
      </c>
      <c r="D121" s="45"/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 hidden="1">
      <c r="A127" s="56"/>
      <c r="B127" s="49"/>
      <c r="C127" s="49" t="s">
        <v>86</v>
      </c>
      <c r="D127" s="45"/>
      <c r="E127" s="32"/>
    </row>
    <row r="128" spans="1:7" s="33" customFormat="1" ht="18.75" customHeight="1" hidden="1">
      <c r="A128" s="56"/>
      <c r="B128" s="49"/>
      <c r="C128" s="49" t="s">
        <v>66</v>
      </c>
      <c r="D128" s="45"/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7" s="33" customFormat="1" ht="23.25" customHeight="1">
      <c r="A132" s="21"/>
      <c r="B132" s="115" t="s">
        <v>85</v>
      </c>
      <c r="C132" s="115"/>
      <c r="D132" s="60">
        <f>SUM(D133:D150)</f>
        <v>2662.37</v>
      </c>
      <c r="E132" s="32"/>
      <c r="G132" s="37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19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>
      <c r="A138" s="56"/>
      <c r="B138" s="49"/>
      <c r="C138" s="49" t="s">
        <v>75</v>
      </c>
      <c r="D138" s="45">
        <v>2662.37</v>
      </c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 hidden="1">
      <c r="A140" s="56"/>
      <c r="B140" s="49"/>
      <c r="C140" s="49" t="s">
        <v>64</v>
      </c>
      <c r="D140" s="45"/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19.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86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>
      <c r="A151" s="56"/>
      <c r="B151" s="115" t="s">
        <v>81</v>
      </c>
      <c r="C151" s="115"/>
      <c r="D151" s="60">
        <f>D152</f>
        <v>0</v>
      </c>
      <c r="E151" s="32"/>
    </row>
    <row r="152" spans="1:5" s="33" customFormat="1" ht="19.5" customHeight="1" hidden="1">
      <c r="A152" s="56"/>
      <c r="B152" s="52"/>
      <c r="C152" s="52" t="s">
        <v>82</v>
      </c>
      <c r="D152" s="45"/>
      <c r="E152" s="32"/>
    </row>
    <row r="153" spans="1:5" s="33" customFormat="1" ht="30.75" customHeight="1">
      <c r="A153" s="105" t="s">
        <v>56</v>
      </c>
      <c r="B153" s="116"/>
      <c r="C153" s="117"/>
      <c r="D153" s="44"/>
      <c r="E153" s="32"/>
    </row>
    <row r="154" spans="1:5" s="25" customFormat="1" ht="18.75" customHeight="1" hidden="1">
      <c r="A154" s="106"/>
      <c r="B154" s="116"/>
      <c r="C154" s="117"/>
      <c r="D154" s="44"/>
      <c r="E154" s="24"/>
    </row>
    <row r="155" spans="1:5" s="25" customFormat="1" ht="21" customHeight="1" hidden="1">
      <c r="A155" s="106"/>
      <c r="B155" s="116"/>
      <c r="C155" s="117"/>
      <c r="D155" s="44"/>
      <c r="E155" s="24"/>
    </row>
    <row r="156" spans="1:5" s="25" customFormat="1" ht="22.5" customHeight="1" hidden="1">
      <c r="A156" s="107"/>
      <c r="B156" s="116"/>
      <c r="C156" s="117"/>
      <c r="D156" s="44"/>
      <c r="E156" s="24"/>
    </row>
    <row r="157" spans="1:6" s="25" customFormat="1" ht="22.5" customHeight="1">
      <c r="A157" s="51" t="s">
        <v>22</v>
      </c>
      <c r="B157" s="114" t="s">
        <v>57</v>
      </c>
      <c r="C157" s="114"/>
      <c r="D157" s="40">
        <f>D161+D175+D182+D196+D226+D232+D242+D253+D213+D258+D283+D202+D206+D247+D261</f>
        <v>245887.89999999997</v>
      </c>
      <c r="E157" s="24"/>
      <c r="F157" s="62"/>
    </row>
    <row r="158" spans="1:6" s="25" customFormat="1" ht="21.75" customHeight="1" hidden="1">
      <c r="A158" s="105" t="s">
        <v>15</v>
      </c>
      <c r="B158" s="84"/>
      <c r="C158" s="85"/>
      <c r="D158" s="41"/>
      <c r="E158" s="58"/>
      <c r="F158" s="62"/>
    </row>
    <row r="159" spans="1:6" s="25" customFormat="1" ht="22.5" customHeight="1" hidden="1">
      <c r="A159" s="106"/>
      <c r="B159" s="84"/>
      <c r="C159" s="85"/>
      <c r="D159" s="41"/>
      <c r="E159" s="58"/>
      <c r="F159" s="62"/>
    </row>
    <row r="160" spans="1:7" s="25" customFormat="1" ht="31.5" customHeight="1" hidden="1">
      <c r="A160" s="106"/>
      <c r="B160" s="84"/>
      <c r="C160" s="85"/>
      <c r="D160" s="41"/>
      <c r="E160" s="58"/>
      <c r="G160" s="62"/>
    </row>
    <row r="161" spans="1:5" s="25" customFormat="1" ht="23.25" customHeight="1" hidden="1">
      <c r="A161" s="107"/>
      <c r="B161" s="97" t="s">
        <v>98</v>
      </c>
      <c r="C161" s="98"/>
      <c r="D161" s="60">
        <f>D160+D158+D159</f>
        <v>0</v>
      </c>
      <c r="E161" s="58"/>
    </row>
    <row r="162" spans="1:4" s="26" customFormat="1" ht="24" customHeight="1">
      <c r="A162" s="114" t="s">
        <v>14</v>
      </c>
      <c r="B162" s="84" t="s">
        <v>122</v>
      </c>
      <c r="C162" s="85"/>
      <c r="D162" s="29">
        <v>358.16</v>
      </c>
    </row>
    <row r="163" spans="1:4" s="26" customFormat="1" ht="27.75" customHeight="1">
      <c r="A163" s="114"/>
      <c r="B163" s="84" t="s">
        <v>123</v>
      </c>
      <c r="C163" s="85"/>
      <c r="D163" s="29">
        <v>1785</v>
      </c>
    </row>
    <row r="164" spans="1:4" s="26" customFormat="1" ht="24.75" customHeight="1">
      <c r="A164" s="114"/>
      <c r="B164" s="84" t="s">
        <v>96</v>
      </c>
      <c r="C164" s="85"/>
      <c r="D164" s="29">
        <v>5354.33</v>
      </c>
    </row>
    <row r="165" spans="1:4" s="26" customFormat="1" ht="27" customHeight="1">
      <c r="A165" s="114"/>
      <c r="B165" s="84" t="s">
        <v>124</v>
      </c>
      <c r="C165" s="85"/>
      <c r="D165" s="29">
        <v>11</v>
      </c>
    </row>
    <row r="166" spans="1:4" s="26" customFormat="1" ht="27.75" customHeight="1">
      <c r="A166" s="114"/>
      <c r="B166" s="84" t="s">
        <v>125</v>
      </c>
      <c r="C166" s="85"/>
      <c r="D166" s="29">
        <v>2050</v>
      </c>
    </row>
    <row r="167" spans="1:4" s="26" customFormat="1" ht="18.75" customHeight="1">
      <c r="A167" s="114"/>
      <c r="B167" s="84" t="s">
        <v>126</v>
      </c>
      <c r="C167" s="85"/>
      <c r="D167" s="29">
        <v>503</v>
      </c>
    </row>
    <row r="168" spans="1:4" s="26" customFormat="1" ht="27.75" customHeight="1">
      <c r="A168" s="114"/>
      <c r="B168" s="84" t="s">
        <v>132</v>
      </c>
      <c r="C168" s="85"/>
      <c r="D168" s="29">
        <v>51700</v>
      </c>
    </row>
    <row r="169" spans="1:4" s="26" customFormat="1" ht="22.5" customHeight="1" hidden="1">
      <c r="A169" s="114"/>
      <c r="B169" s="84"/>
      <c r="C169" s="85"/>
      <c r="D169" s="29"/>
    </row>
    <row r="170" spans="1:4" s="26" customFormat="1" ht="22.5" customHeight="1" hidden="1">
      <c r="A170" s="114"/>
      <c r="B170" s="84"/>
      <c r="C170" s="85"/>
      <c r="D170" s="29"/>
    </row>
    <row r="171" spans="1:4" s="26" customFormat="1" ht="22.5" customHeight="1" hidden="1">
      <c r="A171" s="114"/>
      <c r="B171" s="84"/>
      <c r="C171" s="85"/>
      <c r="D171" s="29"/>
    </row>
    <row r="172" spans="1:4" s="26" customFormat="1" ht="22.5" customHeight="1" hidden="1">
      <c r="A172" s="114"/>
      <c r="B172" s="84"/>
      <c r="C172" s="85"/>
      <c r="D172" s="29"/>
    </row>
    <row r="173" spans="1:4" s="26" customFormat="1" ht="22.5" customHeight="1" hidden="1">
      <c r="A173" s="114"/>
      <c r="B173" s="84"/>
      <c r="C173" s="85"/>
      <c r="D173" s="29"/>
    </row>
    <row r="174" spans="1:4" s="26" customFormat="1" ht="22.5" customHeight="1" hidden="1">
      <c r="A174" s="114"/>
      <c r="B174" s="84"/>
      <c r="C174" s="85"/>
      <c r="D174" s="29"/>
    </row>
    <row r="175" spans="1:8" s="26" customFormat="1" ht="27" customHeight="1">
      <c r="A175" s="114"/>
      <c r="B175" s="97" t="s">
        <v>98</v>
      </c>
      <c r="C175" s="98"/>
      <c r="D175" s="61">
        <f>SUM(D162:D171)</f>
        <v>61761.49</v>
      </c>
      <c r="F175" s="28"/>
      <c r="H175" s="28"/>
    </row>
    <row r="176" spans="1:4" s="26" customFormat="1" ht="22.5" customHeight="1">
      <c r="A176" s="105" t="s">
        <v>45</v>
      </c>
      <c r="B176" s="108" t="s">
        <v>95</v>
      </c>
      <c r="C176" s="113"/>
      <c r="D176" s="29">
        <v>510</v>
      </c>
    </row>
    <row r="177" spans="1:4" s="26" customFormat="1" ht="22.5" customHeight="1">
      <c r="A177" s="106"/>
      <c r="B177" s="108" t="s">
        <v>44</v>
      </c>
      <c r="C177" s="113"/>
      <c r="D177" s="29">
        <v>1010.98</v>
      </c>
    </row>
    <row r="178" spans="1:4" s="26" customFormat="1" ht="24.75" customHeight="1" hidden="1">
      <c r="A178" s="106"/>
      <c r="B178" s="108"/>
      <c r="C178" s="113"/>
      <c r="D178" s="29"/>
    </row>
    <row r="179" spans="1:4" s="26" customFormat="1" ht="23.25" customHeight="1" hidden="1">
      <c r="A179" s="106"/>
      <c r="B179" s="84"/>
      <c r="C179" s="85"/>
      <c r="D179" s="29"/>
    </row>
    <row r="180" spans="1:4" s="26" customFormat="1" ht="25.5" customHeight="1" hidden="1">
      <c r="A180" s="106"/>
      <c r="B180" s="84"/>
      <c r="C180" s="85"/>
      <c r="D180" s="29"/>
    </row>
    <row r="181" spans="1:4" s="26" customFormat="1" ht="27" customHeight="1" hidden="1">
      <c r="A181" s="106"/>
      <c r="B181" s="84"/>
      <c r="C181" s="85"/>
      <c r="D181" s="29"/>
    </row>
    <row r="182" spans="1:6" s="26" customFormat="1" ht="27" customHeight="1">
      <c r="A182" s="107"/>
      <c r="B182" s="97" t="s">
        <v>98</v>
      </c>
      <c r="C182" s="98"/>
      <c r="D182" s="61">
        <f>SUM(D176:D181)</f>
        <v>1520.98</v>
      </c>
      <c r="F182" s="28"/>
    </row>
    <row r="183" spans="1:4" s="26" customFormat="1" ht="35.25" customHeight="1">
      <c r="A183" s="114" t="s">
        <v>64</v>
      </c>
      <c r="B183" s="84" t="s">
        <v>118</v>
      </c>
      <c r="C183" s="85"/>
      <c r="D183" s="29">
        <f>35834.56+5355.88</f>
        <v>41190.439999999995</v>
      </c>
    </row>
    <row r="184" spans="1:4" s="26" customFormat="1" ht="27" customHeight="1">
      <c r="A184" s="114"/>
      <c r="B184" s="84" t="s">
        <v>117</v>
      </c>
      <c r="C184" s="85"/>
      <c r="D184" s="29">
        <v>10710</v>
      </c>
    </row>
    <row r="185" spans="1:4" s="26" customFormat="1" ht="29.25" customHeight="1">
      <c r="A185" s="114"/>
      <c r="B185" s="84" t="s">
        <v>119</v>
      </c>
      <c r="C185" s="85"/>
      <c r="D185" s="29">
        <v>250</v>
      </c>
    </row>
    <row r="186" spans="1:4" s="26" customFormat="1" ht="23.25" customHeight="1">
      <c r="A186" s="114"/>
      <c r="B186" s="84" t="s">
        <v>128</v>
      </c>
      <c r="C186" s="85"/>
      <c r="D186" s="29">
        <f>1375+1390</f>
        <v>2765</v>
      </c>
    </row>
    <row r="187" spans="1:4" s="26" customFormat="1" ht="23.25" customHeight="1">
      <c r="A187" s="114"/>
      <c r="B187" s="84" t="s">
        <v>120</v>
      </c>
      <c r="C187" s="85"/>
      <c r="D187" s="63">
        <v>75.5</v>
      </c>
    </row>
    <row r="188" spans="1:4" s="26" customFormat="1" ht="25.5" customHeight="1" hidden="1">
      <c r="A188" s="114"/>
      <c r="B188" s="84"/>
      <c r="C188" s="85"/>
      <c r="D188" s="63"/>
    </row>
    <row r="189" spans="1:4" s="26" customFormat="1" ht="31.5" customHeight="1" hidden="1">
      <c r="A189" s="114"/>
      <c r="B189" s="84"/>
      <c r="C189" s="85"/>
      <c r="D189" s="63"/>
    </row>
    <row r="190" spans="1:4" s="26" customFormat="1" ht="37.5" customHeight="1" hidden="1">
      <c r="A190" s="114"/>
      <c r="B190" s="84"/>
      <c r="C190" s="85"/>
      <c r="D190" s="63"/>
    </row>
    <row r="191" spans="1:4" s="26" customFormat="1" ht="24" customHeight="1" hidden="1">
      <c r="A191" s="114"/>
      <c r="B191" s="84"/>
      <c r="C191" s="85"/>
      <c r="D191" s="63"/>
    </row>
    <row r="192" spans="1:4" s="26" customFormat="1" ht="18.75" hidden="1">
      <c r="A192" s="114"/>
      <c r="B192" s="84"/>
      <c r="C192" s="85"/>
      <c r="D192" s="63"/>
    </row>
    <row r="193" spans="1:4" s="26" customFormat="1" ht="39" customHeight="1" hidden="1">
      <c r="A193" s="114"/>
      <c r="B193" s="84"/>
      <c r="C193" s="85"/>
      <c r="D193" s="63"/>
    </row>
    <row r="194" spans="1:4" s="26" customFormat="1" ht="44.25" customHeight="1" hidden="1">
      <c r="A194" s="114"/>
      <c r="B194" s="84"/>
      <c r="C194" s="85"/>
      <c r="D194" s="63"/>
    </row>
    <row r="195" spans="1:4" s="26" customFormat="1" ht="36" customHeight="1" hidden="1">
      <c r="A195" s="114"/>
      <c r="B195" s="84"/>
      <c r="C195" s="85"/>
      <c r="D195" s="63"/>
    </row>
    <row r="196" spans="1:7" s="26" customFormat="1" ht="16.5" customHeight="1">
      <c r="A196" s="114"/>
      <c r="B196" s="97" t="s">
        <v>98</v>
      </c>
      <c r="C196" s="98"/>
      <c r="D196" s="67">
        <f>SUM(D183:D195)</f>
        <v>54990.939999999995</v>
      </c>
      <c r="G196" s="28"/>
    </row>
    <row r="197" spans="1:4" s="26" customFormat="1" ht="24.75" customHeight="1">
      <c r="A197" s="114" t="s">
        <v>15</v>
      </c>
      <c r="B197" s="84" t="s">
        <v>96</v>
      </c>
      <c r="C197" s="85"/>
      <c r="D197" s="63">
        <v>650.77</v>
      </c>
    </row>
    <row r="198" spans="1:4" s="26" customFormat="1" ht="30.75" customHeight="1" hidden="1">
      <c r="A198" s="114"/>
      <c r="B198" s="108"/>
      <c r="C198" s="113"/>
      <c r="D198" s="63"/>
    </row>
    <row r="199" spans="1:4" s="26" customFormat="1" ht="63.75" customHeight="1" hidden="1">
      <c r="A199" s="114"/>
      <c r="B199" s="84"/>
      <c r="C199" s="85"/>
      <c r="D199" s="63"/>
    </row>
    <row r="200" spans="1:4" s="26" customFormat="1" ht="18.75" hidden="1">
      <c r="A200" s="114"/>
      <c r="B200" s="84"/>
      <c r="C200" s="85"/>
      <c r="D200" s="63"/>
    </row>
    <row r="201" spans="1:4" s="26" customFormat="1" ht="23.25" customHeight="1" hidden="1">
      <c r="A201" s="114"/>
      <c r="B201" s="84"/>
      <c r="C201" s="85"/>
      <c r="D201" s="63"/>
    </row>
    <row r="202" spans="1:6" s="26" customFormat="1" ht="19.5">
      <c r="A202" s="114"/>
      <c r="B202" s="97" t="s">
        <v>98</v>
      </c>
      <c r="C202" s="98"/>
      <c r="D202" s="67">
        <f>D197+D198+D199+D200+D201</f>
        <v>650.77</v>
      </c>
      <c r="F202" s="28"/>
    </row>
    <row r="203" spans="1:4" s="26" customFormat="1" ht="24" customHeight="1">
      <c r="A203" s="110" t="s">
        <v>92</v>
      </c>
      <c r="B203" s="108" t="s">
        <v>116</v>
      </c>
      <c r="C203" s="113"/>
      <c r="D203" s="63">
        <v>1250</v>
      </c>
    </row>
    <row r="204" spans="1:4" s="26" customFormat="1" ht="40.5" customHeight="1" hidden="1">
      <c r="A204" s="111"/>
      <c r="B204" s="108"/>
      <c r="C204" s="113"/>
      <c r="D204" s="63"/>
    </row>
    <row r="205" spans="1:4" s="26" customFormat="1" ht="24" customHeight="1" hidden="1">
      <c r="A205" s="111"/>
      <c r="B205" s="84"/>
      <c r="C205" s="85"/>
      <c r="D205" s="63"/>
    </row>
    <row r="206" spans="1:4" s="26" customFormat="1" ht="24" customHeight="1">
      <c r="A206" s="112"/>
      <c r="B206" s="97" t="s">
        <v>98</v>
      </c>
      <c r="C206" s="98"/>
      <c r="D206" s="67">
        <f>D203+D204+D205</f>
        <v>1250</v>
      </c>
    </row>
    <row r="207" spans="1:4" s="26" customFormat="1" ht="18.75">
      <c r="A207" s="114" t="s">
        <v>18</v>
      </c>
      <c r="B207" s="84" t="s">
        <v>96</v>
      </c>
      <c r="C207" s="85"/>
      <c r="D207" s="63">
        <v>1181.81</v>
      </c>
    </row>
    <row r="208" spans="1:4" s="26" customFormat="1" ht="45.75" customHeight="1">
      <c r="A208" s="114"/>
      <c r="B208" s="84" t="s">
        <v>127</v>
      </c>
      <c r="C208" s="85"/>
      <c r="D208" s="63">
        <v>28.46</v>
      </c>
    </row>
    <row r="209" spans="1:4" s="26" customFormat="1" ht="18.75" hidden="1">
      <c r="A209" s="114"/>
      <c r="B209" s="84"/>
      <c r="C209" s="85"/>
      <c r="D209" s="63"/>
    </row>
    <row r="210" spans="1:4" s="26" customFormat="1" ht="17.25" customHeight="1" hidden="1">
      <c r="A210" s="114"/>
      <c r="B210" s="84"/>
      <c r="C210" s="85"/>
      <c r="D210" s="63"/>
    </row>
    <row r="211" spans="1:4" s="26" customFormat="1" ht="26.25" customHeight="1" hidden="1">
      <c r="A211" s="114"/>
      <c r="B211" s="84"/>
      <c r="C211" s="85"/>
      <c r="D211" s="63"/>
    </row>
    <row r="212" spans="1:4" s="26" customFormat="1" ht="26.25" customHeight="1" hidden="1">
      <c r="A212" s="114"/>
      <c r="B212" s="84"/>
      <c r="C212" s="85"/>
      <c r="D212" s="63"/>
    </row>
    <row r="213" spans="1:6" s="26" customFormat="1" ht="19.5">
      <c r="A213" s="114"/>
      <c r="B213" s="97" t="s">
        <v>98</v>
      </c>
      <c r="C213" s="98"/>
      <c r="D213" s="67">
        <f>SUM(D207:D212)</f>
        <v>1210.27</v>
      </c>
      <c r="F213" s="28"/>
    </row>
    <row r="214" spans="1:4" s="26" customFormat="1" ht="23.25" customHeight="1">
      <c r="A214" s="105" t="s">
        <v>69</v>
      </c>
      <c r="B214" s="84" t="s">
        <v>100</v>
      </c>
      <c r="C214" s="85"/>
      <c r="D214" s="68">
        <v>7000</v>
      </c>
    </row>
    <row r="215" spans="1:4" s="26" customFormat="1" ht="24" customHeight="1">
      <c r="A215" s="106"/>
      <c r="B215" s="84" t="s">
        <v>110</v>
      </c>
      <c r="C215" s="85"/>
      <c r="D215" s="63">
        <v>7800</v>
      </c>
    </row>
    <row r="216" spans="1:4" s="26" customFormat="1" ht="30" customHeight="1" hidden="1">
      <c r="A216" s="106"/>
      <c r="B216" s="84"/>
      <c r="C216" s="85"/>
      <c r="D216" s="63"/>
    </row>
    <row r="217" spans="1:4" s="26" customFormat="1" ht="27.75" customHeight="1" hidden="1">
      <c r="A217" s="106"/>
      <c r="B217" s="84"/>
      <c r="C217" s="85"/>
      <c r="D217" s="63"/>
    </row>
    <row r="218" spans="1:4" s="26" customFormat="1" ht="30" customHeight="1" hidden="1">
      <c r="A218" s="106"/>
      <c r="B218" s="84"/>
      <c r="C218" s="85"/>
      <c r="D218" s="63"/>
    </row>
    <row r="219" spans="1:4" s="26" customFormat="1" ht="18.75" hidden="1">
      <c r="A219" s="106"/>
      <c r="B219" s="84"/>
      <c r="C219" s="85"/>
      <c r="D219" s="63"/>
    </row>
    <row r="220" spans="1:4" s="26" customFormat="1" ht="21" customHeight="1" hidden="1">
      <c r="A220" s="106"/>
      <c r="B220" s="84"/>
      <c r="C220" s="85"/>
      <c r="D220" s="63"/>
    </row>
    <row r="221" spans="1:4" s="26" customFormat="1" ht="21" customHeight="1" hidden="1">
      <c r="A221" s="106"/>
      <c r="B221" s="84"/>
      <c r="C221" s="85"/>
      <c r="D221" s="63"/>
    </row>
    <row r="222" spans="1:4" s="26" customFormat="1" ht="21" customHeight="1" hidden="1">
      <c r="A222" s="106"/>
      <c r="B222" s="84"/>
      <c r="C222" s="85"/>
      <c r="D222" s="63"/>
    </row>
    <row r="223" spans="1:4" s="26" customFormat="1" ht="21" customHeight="1" hidden="1">
      <c r="A223" s="106"/>
      <c r="B223" s="84"/>
      <c r="C223" s="85"/>
      <c r="D223" s="63"/>
    </row>
    <row r="224" spans="1:4" s="26" customFormat="1" ht="21" customHeight="1" hidden="1">
      <c r="A224" s="106"/>
      <c r="B224" s="84"/>
      <c r="C224" s="85"/>
      <c r="D224" s="63"/>
    </row>
    <row r="225" spans="1:4" s="26" customFormat="1" ht="17.25" customHeight="1" hidden="1">
      <c r="A225" s="106"/>
      <c r="B225" s="84"/>
      <c r="C225" s="85"/>
      <c r="D225" s="63"/>
    </row>
    <row r="226" spans="1:4" s="26" customFormat="1" ht="19.5">
      <c r="A226" s="107"/>
      <c r="B226" s="97" t="s">
        <v>98</v>
      </c>
      <c r="C226" s="98"/>
      <c r="D226" s="67">
        <f>SUM(D214:D225)</f>
        <v>14800</v>
      </c>
    </row>
    <row r="227" spans="1:6" s="26" customFormat="1" ht="23.25" customHeight="1">
      <c r="A227" s="105" t="s">
        <v>111</v>
      </c>
      <c r="B227" s="84" t="s">
        <v>112</v>
      </c>
      <c r="C227" s="85"/>
      <c r="D227" s="63">
        <v>2700</v>
      </c>
      <c r="F227" s="28"/>
    </row>
    <row r="228" spans="1:4" s="26" customFormat="1" ht="18.75">
      <c r="A228" s="106"/>
      <c r="B228" s="84" t="s">
        <v>113</v>
      </c>
      <c r="C228" s="85"/>
      <c r="D228" s="63">
        <v>2300</v>
      </c>
    </row>
    <row r="229" spans="1:4" s="26" customFormat="1" ht="25.5" customHeight="1">
      <c r="A229" s="106"/>
      <c r="B229" s="84" t="s">
        <v>87</v>
      </c>
      <c r="C229" s="85"/>
      <c r="D229" s="63">
        <v>336.01</v>
      </c>
    </row>
    <row r="230" spans="1:4" s="26" customFormat="1" ht="24" customHeight="1">
      <c r="A230" s="106"/>
      <c r="B230" s="84" t="s">
        <v>114</v>
      </c>
      <c r="C230" s="85"/>
      <c r="D230" s="63">
        <v>1356.3</v>
      </c>
    </row>
    <row r="231" spans="1:4" s="26" customFormat="1" ht="18.75" hidden="1">
      <c r="A231" s="106"/>
      <c r="B231" s="84"/>
      <c r="C231" s="85"/>
      <c r="D231" s="63"/>
    </row>
    <row r="232" spans="1:7" s="26" customFormat="1" ht="21.75" customHeight="1">
      <c r="A232" s="107"/>
      <c r="B232" s="97" t="s">
        <v>98</v>
      </c>
      <c r="C232" s="98"/>
      <c r="D232" s="67">
        <f>D228+D227+D229+D230+D231</f>
        <v>6692.31</v>
      </c>
      <c r="G232" s="28"/>
    </row>
    <row r="233" spans="1:4" s="26" customFormat="1" ht="22.5" customHeight="1">
      <c r="A233" s="105" t="s">
        <v>66</v>
      </c>
      <c r="B233" s="84" t="s">
        <v>129</v>
      </c>
      <c r="C233" s="85"/>
      <c r="D233" s="63">
        <v>3323.93</v>
      </c>
    </row>
    <row r="234" spans="1:4" s="26" customFormat="1" ht="21" customHeight="1">
      <c r="A234" s="106"/>
      <c r="B234" s="84" t="s">
        <v>130</v>
      </c>
      <c r="C234" s="109"/>
      <c r="D234" s="63">
        <v>12305.6</v>
      </c>
    </row>
    <row r="235" spans="1:4" s="26" customFormat="1" ht="21" customHeight="1" hidden="1">
      <c r="A235" s="106"/>
      <c r="B235" s="84"/>
      <c r="C235" s="85"/>
      <c r="D235" s="63"/>
    </row>
    <row r="236" spans="1:4" s="26" customFormat="1" ht="22.5" customHeight="1" hidden="1">
      <c r="A236" s="106"/>
      <c r="B236" s="84"/>
      <c r="C236" s="85"/>
      <c r="D236" s="63"/>
    </row>
    <row r="237" spans="1:4" s="26" customFormat="1" ht="47.25" customHeight="1" hidden="1">
      <c r="A237" s="106"/>
      <c r="B237" s="84"/>
      <c r="C237" s="85"/>
      <c r="D237" s="63"/>
    </row>
    <row r="238" spans="1:4" s="26" customFormat="1" ht="64.5" customHeight="1" hidden="1">
      <c r="A238" s="106"/>
      <c r="B238" s="84"/>
      <c r="C238" s="109"/>
      <c r="D238" s="63"/>
    </row>
    <row r="239" spans="1:4" s="26" customFormat="1" ht="22.5" customHeight="1" hidden="1">
      <c r="A239" s="106"/>
      <c r="B239" s="84"/>
      <c r="C239" s="109"/>
      <c r="D239" s="63"/>
    </row>
    <row r="240" spans="1:4" s="26" customFormat="1" ht="22.5" customHeight="1" hidden="1">
      <c r="A240" s="106"/>
      <c r="B240" s="84"/>
      <c r="C240" s="109"/>
      <c r="D240" s="63"/>
    </row>
    <row r="241" spans="1:4" s="26" customFormat="1" ht="22.5" customHeight="1" hidden="1">
      <c r="A241" s="106"/>
      <c r="B241" s="84"/>
      <c r="C241" s="109"/>
      <c r="D241" s="63"/>
    </row>
    <row r="242" spans="1:4" s="26" customFormat="1" ht="19.5">
      <c r="A242" s="107"/>
      <c r="B242" s="97" t="s">
        <v>98</v>
      </c>
      <c r="C242" s="98"/>
      <c r="D242" s="67">
        <f>SUM(D233:D240)</f>
        <v>15629.53</v>
      </c>
    </row>
    <row r="243" spans="1:4" s="26" customFormat="1" ht="20.25" customHeight="1">
      <c r="A243" s="105" t="s">
        <v>31</v>
      </c>
      <c r="B243" s="84" t="s">
        <v>129</v>
      </c>
      <c r="C243" s="85"/>
      <c r="D243" s="63">
        <v>7000</v>
      </c>
    </row>
    <row r="244" spans="1:4" s="26" customFormat="1" ht="21" customHeight="1">
      <c r="A244" s="106"/>
      <c r="B244" s="84" t="s">
        <v>96</v>
      </c>
      <c r="C244" s="85"/>
      <c r="D244" s="63">
        <v>166.04</v>
      </c>
    </row>
    <row r="245" spans="1:4" s="26" customFormat="1" ht="21" customHeight="1">
      <c r="A245" s="106"/>
      <c r="B245" s="84" t="s">
        <v>126</v>
      </c>
      <c r="C245" s="85"/>
      <c r="D245" s="63">
        <v>700.99</v>
      </c>
    </row>
    <row r="246" spans="1:4" s="26" customFormat="1" ht="21" customHeight="1" hidden="1">
      <c r="A246" s="106"/>
      <c r="B246" s="133"/>
      <c r="C246" s="134"/>
      <c r="D246" s="63"/>
    </row>
    <row r="247" spans="1:4" s="26" customFormat="1" ht="20.25" customHeight="1">
      <c r="A247" s="107"/>
      <c r="B247" s="97" t="s">
        <v>98</v>
      </c>
      <c r="C247" s="98"/>
      <c r="D247" s="67">
        <f>D243+D244+D245+D246</f>
        <v>7867.03</v>
      </c>
    </row>
    <row r="248" spans="1:4" s="26" customFormat="1" ht="18.75" customHeight="1" hidden="1">
      <c r="A248" s="105" t="s">
        <v>63</v>
      </c>
      <c r="B248" s="74"/>
      <c r="C248" s="75"/>
      <c r="D248" s="63"/>
    </row>
    <row r="249" spans="1:4" s="26" customFormat="1" ht="18.75" customHeight="1" hidden="1">
      <c r="A249" s="106"/>
      <c r="B249" s="74"/>
      <c r="C249" s="76"/>
      <c r="D249" s="63"/>
    </row>
    <row r="250" spans="1:4" s="26" customFormat="1" ht="30" customHeight="1" hidden="1">
      <c r="A250" s="106"/>
      <c r="B250" s="74"/>
      <c r="C250" s="76"/>
      <c r="D250" s="63"/>
    </row>
    <row r="251" spans="1:4" s="26" customFormat="1" ht="18.75" customHeight="1" hidden="1">
      <c r="A251" s="106"/>
      <c r="B251" s="74"/>
      <c r="C251" s="76"/>
      <c r="D251" s="63"/>
    </row>
    <row r="252" spans="1:4" s="26" customFormat="1" ht="18.75" customHeight="1" hidden="1">
      <c r="A252" s="106"/>
      <c r="B252" s="74"/>
      <c r="C252" s="76"/>
      <c r="D252" s="63"/>
    </row>
    <row r="253" spans="1:4" s="26" customFormat="1" ht="18.75" customHeight="1" hidden="1">
      <c r="A253" s="107"/>
      <c r="B253" s="77" t="s">
        <v>98</v>
      </c>
      <c r="C253" s="78"/>
      <c r="D253" s="67">
        <f>SUM(D248:D252)</f>
        <v>0</v>
      </c>
    </row>
    <row r="254" spans="1:4" s="26" customFormat="1" ht="19.5" customHeight="1">
      <c r="A254" s="105" t="s">
        <v>60</v>
      </c>
      <c r="B254" s="84" t="s">
        <v>121</v>
      </c>
      <c r="C254" s="85"/>
      <c r="D254" s="63">
        <v>61233.7</v>
      </c>
    </row>
    <row r="255" spans="1:4" s="26" customFormat="1" ht="19.5" customHeight="1" hidden="1">
      <c r="A255" s="106"/>
      <c r="B255" s="84"/>
      <c r="C255" s="85"/>
      <c r="D255" s="63"/>
    </row>
    <row r="256" spans="1:4" s="26" customFormat="1" ht="23.25" customHeight="1" hidden="1">
      <c r="A256" s="106"/>
      <c r="B256" s="84"/>
      <c r="C256" s="85"/>
      <c r="D256" s="63"/>
    </row>
    <row r="257" spans="1:4" s="26" customFormat="1" ht="42.75" customHeight="1" hidden="1">
      <c r="A257" s="106"/>
      <c r="B257" s="74"/>
      <c r="C257" s="75"/>
      <c r="D257" s="63"/>
    </row>
    <row r="258" spans="1:4" s="26" customFormat="1" ht="18" customHeight="1">
      <c r="A258" s="107"/>
      <c r="B258" s="97" t="s">
        <v>98</v>
      </c>
      <c r="C258" s="98"/>
      <c r="D258" s="67">
        <f>D254+D255+D256+D257</f>
        <v>61233.7</v>
      </c>
    </row>
    <row r="259" spans="1:4" s="26" customFormat="1" ht="41.25" customHeight="1" hidden="1">
      <c r="A259" s="103"/>
      <c r="B259" s="74"/>
      <c r="C259" s="76"/>
      <c r="D259" s="63"/>
    </row>
    <row r="260" spans="1:4" s="26" customFormat="1" ht="42" customHeight="1" hidden="1">
      <c r="A260" s="104"/>
      <c r="B260" s="74"/>
      <c r="C260" s="75"/>
      <c r="D260" s="63"/>
    </row>
    <row r="261" spans="1:4" s="26" customFormat="1" ht="24.75" customHeight="1" hidden="1">
      <c r="A261" s="51"/>
      <c r="B261" s="77" t="s">
        <v>98</v>
      </c>
      <c r="C261" s="78"/>
      <c r="D261" s="67">
        <f>D259+D260</f>
        <v>0</v>
      </c>
    </row>
    <row r="262" spans="1:4" s="26" customFormat="1" ht="30" customHeight="1">
      <c r="A262" s="86" t="s">
        <v>97</v>
      </c>
      <c r="B262" s="84" t="s">
        <v>133</v>
      </c>
      <c r="C262" s="85"/>
      <c r="D262" s="63">
        <v>18280.88</v>
      </c>
    </row>
    <row r="263" spans="1:4" s="26" customFormat="1" ht="33" customHeight="1" hidden="1">
      <c r="A263" s="87"/>
      <c r="B263" s="84"/>
      <c r="C263" s="85"/>
      <c r="D263" s="63"/>
    </row>
    <row r="264" spans="1:7" s="26" customFormat="1" ht="30" customHeight="1" hidden="1">
      <c r="A264" s="87"/>
      <c r="B264" s="84"/>
      <c r="C264" s="85"/>
      <c r="D264" s="63"/>
      <c r="G264" s="28"/>
    </row>
    <row r="265" spans="1:4" s="26" customFormat="1" ht="42" customHeight="1" hidden="1">
      <c r="A265" s="87"/>
      <c r="B265" s="74"/>
      <c r="C265" s="75"/>
      <c r="D265" s="63"/>
    </row>
    <row r="266" spans="1:4" s="26" customFormat="1" ht="21.75" customHeight="1" hidden="1">
      <c r="A266" s="87"/>
      <c r="B266" s="74"/>
      <c r="C266" s="75"/>
      <c r="D266" s="63"/>
    </row>
    <row r="267" spans="1:4" s="26" customFormat="1" ht="31.5" customHeight="1" hidden="1">
      <c r="A267" s="87"/>
      <c r="B267" s="74"/>
      <c r="C267" s="75"/>
      <c r="D267" s="63"/>
    </row>
    <row r="268" spans="1:4" s="26" customFormat="1" ht="45.75" customHeight="1" hidden="1">
      <c r="A268" s="87"/>
      <c r="B268" s="74"/>
      <c r="C268" s="75"/>
      <c r="D268" s="63"/>
    </row>
    <row r="269" spans="1:4" s="26" customFormat="1" ht="18.75" customHeight="1" hidden="1">
      <c r="A269" s="87"/>
      <c r="B269" s="74"/>
      <c r="C269" s="75"/>
      <c r="D269" s="63"/>
    </row>
    <row r="270" spans="1:4" s="26" customFormat="1" ht="18.75" customHeight="1" hidden="1">
      <c r="A270" s="87"/>
      <c r="B270" s="74"/>
      <c r="C270" s="75"/>
      <c r="D270" s="63"/>
    </row>
    <row r="271" spans="1:4" s="26" customFormat="1" ht="18.75" customHeight="1" hidden="1">
      <c r="A271" s="87"/>
      <c r="B271" s="74"/>
      <c r="C271" s="75"/>
      <c r="D271" s="63"/>
    </row>
    <row r="272" spans="1:4" s="26" customFormat="1" ht="18.75" customHeight="1" hidden="1">
      <c r="A272" s="87"/>
      <c r="B272" s="74"/>
      <c r="C272" s="75"/>
      <c r="D272" s="63"/>
    </row>
    <row r="273" spans="1:4" s="26" customFormat="1" ht="39" customHeight="1" hidden="1">
      <c r="A273" s="87"/>
      <c r="B273" s="74"/>
      <c r="C273" s="75"/>
      <c r="D273" s="63"/>
    </row>
    <row r="274" spans="1:4" s="26" customFormat="1" ht="18.75" customHeight="1" hidden="1">
      <c r="A274" s="87"/>
      <c r="B274" s="74"/>
      <c r="C274" s="75"/>
      <c r="D274" s="63"/>
    </row>
    <row r="275" spans="1:4" s="26" customFormat="1" ht="39" customHeight="1" hidden="1">
      <c r="A275" s="87"/>
      <c r="B275" s="79"/>
      <c r="C275" s="80"/>
      <c r="D275" s="63"/>
    </row>
    <row r="276" spans="1:4" s="26" customFormat="1" ht="18.75" customHeight="1" hidden="1">
      <c r="A276" s="87"/>
      <c r="B276" s="74"/>
      <c r="C276" s="75"/>
      <c r="D276" s="63"/>
    </row>
    <row r="277" spans="1:4" s="26" customFormat="1" ht="18.75" customHeight="1" hidden="1">
      <c r="A277" s="87"/>
      <c r="B277" s="74"/>
      <c r="C277" s="75"/>
      <c r="D277" s="63"/>
    </row>
    <row r="278" spans="1:4" s="26" customFormat="1" ht="18.75" customHeight="1" hidden="1">
      <c r="A278" s="87"/>
      <c r="B278" s="74"/>
      <c r="C278" s="75"/>
      <c r="D278" s="63"/>
    </row>
    <row r="279" spans="1:4" s="26" customFormat="1" ht="39.75" customHeight="1" hidden="1">
      <c r="A279" s="87"/>
      <c r="B279" s="84"/>
      <c r="C279" s="85"/>
      <c r="D279" s="63"/>
    </row>
    <row r="280" spans="1:4" s="26" customFormat="1" ht="25.5" customHeight="1" hidden="1">
      <c r="A280" s="87"/>
      <c r="B280" s="84"/>
      <c r="C280" s="85"/>
      <c r="D280" s="63"/>
    </row>
    <row r="281" spans="1:4" s="26" customFormat="1" ht="21.75" customHeight="1" hidden="1">
      <c r="A281" s="87"/>
      <c r="B281" s="84"/>
      <c r="C281" s="85"/>
      <c r="D281" s="63"/>
    </row>
    <row r="282" spans="1:4" s="26" customFormat="1" ht="21.75" customHeight="1" hidden="1">
      <c r="A282" s="88"/>
      <c r="B282" s="84"/>
      <c r="C282" s="85"/>
      <c r="D282" s="63"/>
    </row>
    <row r="283" spans="1:4" s="26" customFormat="1" ht="19.5">
      <c r="A283" s="21"/>
      <c r="B283" s="97" t="s">
        <v>98</v>
      </c>
      <c r="C283" s="98"/>
      <c r="D283" s="67">
        <f>SUM(D262:D282)</f>
        <v>18280.88</v>
      </c>
    </row>
    <row r="284" spans="1:7" s="26" customFormat="1" ht="19.5" customHeight="1">
      <c r="A284" s="21"/>
      <c r="B284" s="99" t="s">
        <v>19</v>
      </c>
      <c r="C284" s="100"/>
      <c r="D284" s="69">
        <f>D157+D12</f>
        <v>761862.34</v>
      </c>
      <c r="E284" s="27"/>
      <c r="F284" s="28"/>
      <c r="G284" s="28"/>
    </row>
    <row r="285" spans="1:7" s="26" customFormat="1" ht="19.5" customHeight="1">
      <c r="A285" s="21"/>
      <c r="B285" s="99" t="s">
        <v>58</v>
      </c>
      <c r="C285" s="100"/>
      <c r="D285" s="24">
        <f>SUM(D286:D290)</f>
        <v>847700.41</v>
      </c>
      <c r="E285" s="27"/>
      <c r="G285" s="28"/>
    </row>
    <row r="286" spans="1:7" s="26" customFormat="1" ht="53.25" customHeight="1" hidden="1">
      <c r="A286" s="101" t="s">
        <v>97</v>
      </c>
      <c r="B286" s="92"/>
      <c r="C286" s="93"/>
      <c r="D286" s="63"/>
      <c r="E286" s="27"/>
      <c r="G286" s="28"/>
    </row>
    <row r="287" spans="1:5" s="26" customFormat="1" ht="46.5" customHeight="1" hidden="1">
      <c r="A287" s="102"/>
      <c r="B287" s="92"/>
      <c r="C287" s="93"/>
      <c r="D287" s="63"/>
      <c r="E287" s="27"/>
    </row>
    <row r="288" spans="1:5" s="26" customFormat="1" ht="46.5" customHeight="1">
      <c r="A288" s="21" t="s">
        <v>14</v>
      </c>
      <c r="B288" s="92" t="s">
        <v>134</v>
      </c>
      <c r="C288" s="93"/>
      <c r="D288" s="63">
        <v>49000</v>
      </c>
      <c r="E288" s="81"/>
    </row>
    <row r="289" spans="1:5" s="26" customFormat="1" ht="46.5" customHeight="1">
      <c r="A289" s="21" t="s">
        <v>135</v>
      </c>
      <c r="B289" s="92" t="s">
        <v>136</v>
      </c>
      <c r="C289" s="93"/>
      <c r="D289" s="63">
        <v>798700.41</v>
      </c>
      <c r="E289" s="81"/>
    </row>
    <row r="290" spans="1:4" s="26" customFormat="1" ht="18.75" customHeight="1" hidden="1">
      <c r="A290" s="21"/>
      <c r="B290" s="84"/>
      <c r="C290" s="85"/>
      <c r="D290" s="29"/>
    </row>
    <row r="291" spans="1:4" s="26" customFormat="1" ht="18.75" customHeight="1" hidden="1">
      <c r="A291" s="59"/>
      <c r="B291" s="84"/>
      <c r="C291" s="94"/>
      <c r="D291" s="29"/>
    </row>
    <row r="292" spans="1:7" s="26" customFormat="1" ht="21" customHeight="1">
      <c r="A292" s="51"/>
      <c r="B292" s="95" t="s">
        <v>102</v>
      </c>
      <c r="C292" s="96"/>
      <c r="D292" s="24">
        <f>D284+D285</f>
        <v>1609562.75</v>
      </c>
      <c r="F292" s="28"/>
      <c r="G292" s="28"/>
    </row>
    <row r="293" spans="1:4" s="26" customFormat="1" ht="21" customHeight="1" hidden="1">
      <c r="A293" s="51"/>
      <c r="B293" s="84"/>
      <c r="C293" s="85"/>
      <c r="D293" s="29"/>
    </row>
    <row r="294" spans="1:4" s="26" customFormat="1" ht="18.75" hidden="1">
      <c r="A294" s="51"/>
      <c r="B294" s="84"/>
      <c r="C294" s="85"/>
      <c r="D294" s="29"/>
    </row>
    <row r="295" spans="1:4" s="66" customFormat="1" ht="21" customHeight="1">
      <c r="A295" s="64"/>
      <c r="B295" s="89" t="s">
        <v>101</v>
      </c>
      <c r="C295" s="90"/>
      <c r="D295" s="65">
        <f>D10-D284-D285</f>
        <v>1569825.62</v>
      </c>
    </row>
    <row r="296" spans="1:4" s="26" customFormat="1" ht="21" customHeight="1">
      <c r="A296" s="51"/>
      <c r="B296" s="84"/>
      <c r="C296" s="85"/>
      <c r="D296" s="29"/>
    </row>
    <row r="297" spans="1:5" s="26" customFormat="1" ht="23.25" customHeight="1">
      <c r="A297" s="51"/>
      <c r="B297" s="91" t="s">
        <v>88</v>
      </c>
      <c r="C297" s="91"/>
      <c r="D297" s="24">
        <f>D296+D299+D300+D301+D302+D304+D306+D307</f>
        <v>0</v>
      </c>
      <c r="E297" s="27"/>
    </row>
    <row r="298" spans="1:5" s="26" customFormat="1" ht="0.75" customHeight="1">
      <c r="A298" s="51"/>
      <c r="B298" s="84" t="s">
        <v>93</v>
      </c>
      <c r="C298" s="85"/>
      <c r="D298" s="29"/>
      <c r="E298" s="27"/>
    </row>
    <row r="299" spans="1:5" s="26" customFormat="1" ht="23.25" customHeight="1">
      <c r="A299" s="51"/>
      <c r="B299" s="84"/>
      <c r="C299" s="85"/>
      <c r="D299" s="29"/>
      <c r="E299" s="27"/>
    </row>
    <row r="300" spans="1:5" s="26" customFormat="1" ht="21.75" customHeight="1" hidden="1">
      <c r="A300" s="21"/>
      <c r="B300" s="84"/>
      <c r="C300" s="85"/>
      <c r="D300" s="29"/>
      <c r="E300" s="27"/>
    </row>
    <row r="301" spans="1:5" s="26" customFormat="1" ht="78.75" customHeight="1" hidden="1">
      <c r="A301" s="86"/>
      <c r="B301" s="84"/>
      <c r="C301" s="85"/>
      <c r="D301" s="29"/>
      <c r="E301" s="27"/>
    </row>
    <row r="302" spans="1:5" s="26" customFormat="1" ht="76.5" customHeight="1" hidden="1">
      <c r="A302" s="87"/>
      <c r="B302" s="84"/>
      <c r="C302" s="85"/>
      <c r="D302" s="29"/>
      <c r="E302" s="27"/>
    </row>
    <row r="303" spans="1:5" s="26" customFormat="1" ht="50.25" customHeight="1" hidden="1">
      <c r="A303" s="87"/>
      <c r="B303" s="84"/>
      <c r="C303" s="85"/>
      <c r="D303" s="29"/>
      <c r="E303" s="27"/>
    </row>
    <row r="304" spans="1:5" s="26" customFormat="1" ht="18" customHeight="1" hidden="1">
      <c r="A304" s="88"/>
      <c r="B304" s="84"/>
      <c r="C304" s="85"/>
      <c r="D304" s="29"/>
      <c r="E304" s="27"/>
    </row>
    <row r="305" spans="1:5" s="26" customFormat="1" ht="18.75" hidden="1">
      <c r="A305" s="22"/>
      <c r="B305" s="22"/>
      <c r="C305" s="22"/>
      <c r="D305" s="31"/>
      <c r="E305" s="27"/>
    </row>
    <row r="306" spans="1:4" ht="48" customHeight="1" hidden="1">
      <c r="A306" s="72"/>
      <c r="B306" s="83"/>
      <c r="C306" s="83"/>
      <c r="D306" s="73"/>
    </row>
    <row r="307" spans="1:4" ht="57" customHeight="1" hidden="1">
      <c r="A307" s="21"/>
      <c r="B307" s="84"/>
      <c r="C307" s="85"/>
      <c r="D307" s="73"/>
    </row>
  </sheetData>
  <sheetProtection password="CE38" sheet="1" objects="1" scenarios="1" selectLockedCells="1" selectUnlockedCells="1"/>
  <mergeCells count="18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A162:A175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76:A182"/>
    <mergeCell ref="B176:C176"/>
    <mergeCell ref="B177:C177"/>
    <mergeCell ref="B178:C178"/>
    <mergeCell ref="B179:C179"/>
    <mergeCell ref="B180:C180"/>
    <mergeCell ref="B181:C181"/>
    <mergeCell ref="B182:C182"/>
    <mergeCell ref="A183:A196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A197:A202"/>
    <mergeCell ref="B197:C197"/>
    <mergeCell ref="B198:C198"/>
    <mergeCell ref="B199:C199"/>
    <mergeCell ref="B200:C200"/>
    <mergeCell ref="B201:C201"/>
    <mergeCell ref="B202:C202"/>
    <mergeCell ref="A203:A206"/>
    <mergeCell ref="B203:C203"/>
    <mergeCell ref="B204:C204"/>
    <mergeCell ref="B205:C205"/>
    <mergeCell ref="B206:C206"/>
    <mergeCell ref="A207:A213"/>
    <mergeCell ref="B207:C207"/>
    <mergeCell ref="B208:C208"/>
    <mergeCell ref="B209:C209"/>
    <mergeCell ref="B210:C210"/>
    <mergeCell ref="B211:C211"/>
    <mergeCell ref="B212:C212"/>
    <mergeCell ref="B213:C213"/>
    <mergeCell ref="A214:A226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36:C236"/>
    <mergeCell ref="B237:C237"/>
    <mergeCell ref="B238:C238"/>
    <mergeCell ref="B239:C239"/>
    <mergeCell ref="B240:C240"/>
    <mergeCell ref="B241:C241"/>
    <mergeCell ref="B242:C242"/>
    <mergeCell ref="A243:A247"/>
    <mergeCell ref="B243:C243"/>
    <mergeCell ref="B244:C244"/>
    <mergeCell ref="B247:C247"/>
    <mergeCell ref="A248:A253"/>
    <mergeCell ref="A233:A242"/>
    <mergeCell ref="B233:C233"/>
    <mergeCell ref="B234:C234"/>
    <mergeCell ref="B235:C235"/>
    <mergeCell ref="A254:A258"/>
    <mergeCell ref="B254:C254"/>
    <mergeCell ref="B255:C255"/>
    <mergeCell ref="B256:C256"/>
    <mergeCell ref="B258:C258"/>
    <mergeCell ref="A259:A260"/>
    <mergeCell ref="A286:A287"/>
    <mergeCell ref="B286:C286"/>
    <mergeCell ref="B287:C287"/>
    <mergeCell ref="A262:A282"/>
    <mergeCell ref="B262:C262"/>
    <mergeCell ref="B279:C279"/>
    <mergeCell ref="B280:C280"/>
    <mergeCell ref="B281:C281"/>
    <mergeCell ref="B282:C282"/>
    <mergeCell ref="B290:C290"/>
    <mergeCell ref="B291:C291"/>
    <mergeCell ref="B292:C292"/>
    <mergeCell ref="B284:C284"/>
    <mergeCell ref="B285:C285"/>
    <mergeCell ref="B288:C288"/>
    <mergeCell ref="B289:C289"/>
    <mergeCell ref="A301:A304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306:C306"/>
    <mergeCell ref="B307:C307"/>
    <mergeCell ref="B245:C245"/>
    <mergeCell ref="B246:C246"/>
    <mergeCell ref="B263:C263"/>
    <mergeCell ref="B264:C264"/>
    <mergeCell ref="B299:C299"/>
    <mergeCell ref="B300:C300"/>
    <mergeCell ref="B298:C298"/>
    <mergeCell ref="B283:C283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3" r:id="rId1"/>
  <rowBreaks count="1" manualBreakCount="1">
    <brk id="2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2021-06-11T06:18:49Z</cp:lastPrinted>
  <dcterms:created xsi:type="dcterms:W3CDTF">2015-05-15T06:08:32Z</dcterms:created>
  <dcterms:modified xsi:type="dcterms:W3CDTF">2021-06-11T11:55:25Z</dcterms:modified>
  <cp:category/>
  <cp:version/>
  <cp:contentType/>
  <cp:contentStatus/>
</cp:coreProperties>
</file>